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6305" windowHeight="9180" firstSheet="1" activeTab="1"/>
  </bookViews>
  <sheets>
    <sheet name="Hwy. Funding-total $ per mile" sheetId="6" r:id="rId1"/>
    <sheet name="Hwy. Funding-state $ per mile" sheetId="3" r:id="rId2"/>
    <sheet name="Hwy. Funding-level of responsib" sheetId="5" r:id="rId3"/>
    <sheet name="Net State Revenue Alphabetical" sheetId="2" r:id="rId4"/>
    <sheet name="State Recurring Revenues" sheetId="1" r:id="rId5"/>
    <sheet name="Sheet1" sheetId="4" r:id="rId6"/>
  </sheets>
  <definedNames>
    <definedName name="_xlnm.Print_Area" localSheetId="2">'Hwy. Funding-level of responsib'!$A$1:$T$67</definedName>
    <definedName name="_xlnm.Print_Area" localSheetId="1">'Hwy. Funding-state $ per mile'!$A$1:$T$67</definedName>
    <definedName name="_xlnm.Print_Area" localSheetId="0">'Hwy. Funding-total $ per mile'!$A$1:$T$67</definedName>
    <definedName name="_xlnm.Print_Area" localSheetId="3">'Net State Revenue Alphabetical'!$A$1:$R$54</definedName>
  </definedNames>
  <calcPr calcId="125725"/>
</workbook>
</file>

<file path=xl/calcChain.xml><?xml version="1.0" encoding="utf-8"?>
<calcChain xmlns="http://schemas.openxmlformats.org/spreadsheetml/2006/main">
  <c r="S54" i="6"/>
  <c r="T54" s="1"/>
  <c r="K54"/>
  <c r="L54" s="1"/>
  <c r="H54"/>
  <c r="T52"/>
  <c r="H52"/>
  <c r="K52" s="1"/>
  <c r="T40"/>
  <c r="H40"/>
  <c r="K40" s="1"/>
  <c r="L40" s="1"/>
  <c r="T44"/>
  <c r="H44"/>
  <c r="K44" s="1"/>
  <c r="T51"/>
  <c r="K51"/>
  <c r="L51" s="1"/>
  <c r="H51"/>
  <c r="T53"/>
  <c r="H53"/>
  <c r="K53" s="1"/>
  <c r="T30"/>
  <c r="H30"/>
  <c r="K30" s="1"/>
  <c r="L30" s="1"/>
  <c r="T42"/>
  <c r="H42"/>
  <c r="K42" s="1"/>
  <c r="T41"/>
  <c r="K41"/>
  <c r="L41" s="1"/>
  <c r="H41"/>
  <c r="T38"/>
  <c r="H38"/>
  <c r="K38" s="1"/>
  <c r="T22"/>
  <c r="H22"/>
  <c r="K22" s="1"/>
  <c r="L22" s="1"/>
  <c r="T29"/>
  <c r="H29"/>
  <c r="K29" s="1"/>
  <c r="T43"/>
  <c r="K43"/>
  <c r="L43" s="1"/>
  <c r="H43"/>
  <c r="T24"/>
  <c r="H24"/>
  <c r="K24" s="1"/>
  <c r="T39"/>
  <c r="H39"/>
  <c r="K39" s="1"/>
  <c r="L39" s="1"/>
  <c r="T8"/>
  <c r="H8"/>
  <c r="K8" s="1"/>
  <c r="T37"/>
  <c r="K37"/>
  <c r="L37" s="1"/>
  <c r="H37"/>
  <c r="T48"/>
  <c r="H48"/>
  <c r="K48" s="1"/>
  <c r="T15"/>
  <c r="H15"/>
  <c r="K15" s="1"/>
  <c r="L15" s="1"/>
  <c r="T12"/>
  <c r="H12"/>
  <c r="K12" s="1"/>
  <c r="T46"/>
  <c r="K46"/>
  <c r="L46" s="1"/>
  <c r="H46"/>
  <c r="T11"/>
  <c r="H11"/>
  <c r="K11" s="1"/>
  <c r="T28"/>
  <c r="H28"/>
  <c r="K28" s="1"/>
  <c r="L28" s="1"/>
  <c r="T19"/>
  <c r="H19"/>
  <c r="K19" s="1"/>
  <c r="T32"/>
  <c r="K32"/>
  <c r="L32" s="1"/>
  <c r="H32"/>
  <c r="T33"/>
  <c r="H33"/>
  <c r="K33" s="1"/>
  <c r="T47"/>
  <c r="H47"/>
  <c r="K47" s="1"/>
  <c r="L47" s="1"/>
  <c r="T34"/>
  <c r="H34"/>
  <c r="K34" s="1"/>
  <c r="T16"/>
  <c r="K16"/>
  <c r="L16" s="1"/>
  <c r="H16"/>
  <c r="T9"/>
  <c r="H9"/>
  <c r="K9" s="1"/>
  <c r="T27"/>
  <c r="H27"/>
  <c r="K27" s="1"/>
  <c r="L27" s="1"/>
  <c r="T17"/>
  <c r="H17"/>
  <c r="K17" s="1"/>
  <c r="T14"/>
  <c r="K14"/>
  <c r="L14" s="1"/>
  <c r="H14"/>
  <c r="T31"/>
  <c r="H31"/>
  <c r="K31" s="1"/>
  <c r="T13"/>
  <c r="H13"/>
  <c r="K13" s="1"/>
  <c r="L13" s="1"/>
  <c r="T20"/>
  <c r="H20"/>
  <c r="K20" s="1"/>
  <c r="T50"/>
  <c r="K50"/>
  <c r="L50" s="1"/>
  <c r="H50"/>
  <c r="T18"/>
  <c r="H18"/>
  <c r="K18" s="1"/>
  <c r="T26"/>
  <c r="H26"/>
  <c r="K26" s="1"/>
  <c r="L26" s="1"/>
  <c r="T35"/>
  <c r="H35"/>
  <c r="K35" s="1"/>
  <c r="T7"/>
  <c r="K7"/>
  <c r="L7" s="1"/>
  <c r="H7"/>
  <c r="T49"/>
  <c r="H49"/>
  <c r="K49" s="1"/>
  <c r="T5"/>
  <c r="H5"/>
  <c r="K5" s="1"/>
  <c r="L5" s="1"/>
  <c r="T21"/>
  <c r="H21"/>
  <c r="K21" s="1"/>
  <c r="T45"/>
  <c r="K45"/>
  <c r="L45" s="1"/>
  <c r="H45"/>
  <c r="T10"/>
  <c r="H10"/>
  <c r="K10" s="1"/>
  <c r="T25"/>
  <c r="H25"/>
  <c r="K25" s="1"/>
  <c r="L25" s="1"/>
  <c r="T6"/>
  <c r="H6"/>
  <c r="K6" s="1"/>
  <c r="T23"/>
  <c r="K23"/>
  <c r="L23" s="1"/>
  <c r="H23"/>
  <c r="T36"/>
  <c r="H36"/>
  <c r="K36" s="1"/>
  <c r="T4"/>
  <c r="H4"/>
  <c r="K4" s="1"/>
  <c r="L4" s="1"/>
  <c r="V5" i="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4"/>
  <c r="U4" i="3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S54"/>
  <c r="T54" s="1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S54" i="5"/>
  <c r="T12"/>
  <c r="T7"/>
  <c r="T14"/>
  <c r="T25"/>
  <c r="T9"/>
  <c r="T33"/>
  <c r="T20"/>
  <c r="T39"/>
  <c r="T22"/>
  <c r="T26"/>
  <c r="T36"/>
  <c r="T17"/>
  <c r="T35"/>
  <c r="T19"/>
  <c r="T31"/>
  <c r="T44"/>
  <c r="T6"/>
  <c r="T41"/>
  <c r="T23"/>
  <c r="T11"/>
  <c r="T16"/>
  <c r="T32"/>
  <c r="T24"/>
  <c r="T43"/>
  <c r="T30"/>
  <c r="T8"/>
  <c r="T48"/>
  <c r="T5"/>
  <c r="T21"/>
  <c r="T29"/>
  <c r="T15"/>
  <c r="T45"/>
  <c r="T40"/>
  <c r="T52"/>
  <c r="T51"/>
  <c r="T47"/>
  <c r="T27"/>
  <c r="T38"/>
  <c r="T46"/>
  <c r="T42"/>
  <c r="T50"/>
  <c r="T37"/>
  <c r="T10"/>
  <c r="T34"/>
  <c r="T53"/>
  <c r="T28"/>
  <c r="T18"/>
  <c r="T49"/>
  <c r="T13"/>
  <c r="T54"/>
  <c r="T4"/>
  <c r="H54"/>
  <c r="K54" s="1"/>
  <c r="H13"/>
  <c r="K13" s="1"/>
  <c r="H49"/>
  <c r="K49" s="1"/>
  <c r="H18"/>
  <c r="K18" s="1"/>
  <c r="H28"/>
  <c r="K28" s="1"/>
  <c r="H53"/>
  <c r="K53" s="1"/>
  <c r="H34"/>
  <c r="K34" s="1"/>
  <c r="H10"/>
  <c r="K10" s="1"/>
  <c r="H37"/>
  <c r="K37" s="1"/>
  <c r="H50"/>
  <c r="K50" s="1"/>
  <c r="H42"/>
  <c r="K42" s="1"/>
  <c r="H46"/>
  <c r="K46" s="1"/>
  <c r="H38"/>
  <c r="K38" s="1"/>
  <c r="H27"/>
  <c r="K27" s="1"/>
  <c r="H47"/>
  <c r="K47" s="1"/>
  <c r="H51"/>
  <c r="K51" s="1"/>
  <c r="H52"/>
  <c r="K52" s="1"/>
  <c r="H40"/>
  <c r="K40" s="1"/>
  <c r="H45"/>
  <c r="K45" s="1"/>
  <c r="H15"/>
  <c r="K15" s="1"/>
  <c r="H29"/>
  <c r="K29" s="1"/>
  <c r="H21"/>
  <c r="K21" s="1"/>
  <c r="H5"/>
  <c r="K5" s="1"/>
  <c r="H48"/>
  <c r="K48" s="1"/>
  <c r="H8"/>
  <c r="K8" s="1"/>
  <c r="H30"/>
  <c r="K30" s="1"/>
  <c r="H43"/>
  <c r="K43" s="1"/>
  <c r="H24"/>
  <c r="K24" s="1"/>
  <c r="H32"/>
  <c r="K32" s="1"/>
  <c r="H16"/>
  <c r="K16" s="1"/>
  <c r="H11"/>
  <c r="K11" s="1"/>
  <c r="H23"/>
  <c r="K23" s="1"/>
  <c r="H41"/>
  <c r="K41" s="1"/>
  <c r="H6"/>
  <c r="K6" s="1"/>
  <c r="H44"/>
  <c r="K44" s="1"/>
  <c r="H31"/>
  <c r="K31" s="1"/>
  <c r="H19"/>
  <c r="K19" s="1"/>
  <c r="H35"/>
  <c r="K35" s="1"/>
  <c r="H17"/>
  <c r="K17" s="1"/>
  <c r="H36"/>
  <c r="K36" s="1"/>
  <c r="H26"/>
  <c r="K26" s="1"/>
  <c r="H22"/>
  <c r="K22" s="1"/>
  <c r="H39"/>
  <c r="K39" s="1"/>
  <c r="H20"/>
  <c r="K20" s="1"/>
  <c r="H33"/>
  <c r="K33" s="1"/>
  <c r="H9"/>
  <c r="K9" s="1"/>
  <c r="H25"/>
  <c r="K25" s="1"/>
  <c r="H14"/>
  <c r="K14" s="1"/>
  <c r="H7"/>
  <c r="K7" s="1"/>
  <c r="H12"/>
  <c r="K12" s="1"/>
  <c r="H4"/>
  <c r="K4" s="1"/>
  <c r="H54" i="3"/>
  <c r="K54" s="1"/>
  <c r="H37"/>
  <c r="K37" s="1"/>
  <c r="L37" s="1"/>
  <c r="H25"/>
  <c r="K25" s="1"/>
  <c r="H49"/>
  <c r="K49" s="1"/>
  <c r="L49" s="1"/>
  <c r="H9"/>
  <c r="K9" s="1"/>
  <c r="H39"/>
  <c r="K39" s="1"/>
  <c r="L39" s="1"/>
  <c r="H42"/>
  <c r="K42" s="1"/>
  <c r="H14"/>
  <c r="K14" s="1"/>
  <c r="L14" s="1"/>
  <c r="H28"/>
  <c r="K28" s="1"/>
  <c r="H29"/>
  <c r="K29" s="1"/>
  <c r="L29" s="1"/>
  <c r="H53"/>
  <c r="K53" s="1"/>
  <c r="H52"/>
  <c r="K52" s="1"/>
  <c r="L52" s="1"/>
  <c r="H17"/>
  <c r="K17" s="1"/>
  <c r="H36"/>
  <c r="K36" s="1"/>
  <c r="L36" s="1"/>
  <c r="H27"/>
  <c r="K27" s="1"/>
  <c r="H18"/>
  <c r="K18" s="1"/>
  <c r="L18" s="1"/>
  <c r="H19"/>
  <c r="K19" s="1"/>
  <c r="H47"/>
  <c r="K47" s="1"/>
  <c r="L47" s="1"/>
  <c r="H45"/>
  <c r="K45" s="1"/>
  <c r="H8"/>
  <c r="K8" s="1"/>
  <c r="L8" s="1"/>
  <c r="H46"/>
  <c r="K46" s="1"/>
  <c r="H4"/>
  <c r="K4" s="1"/>
  <c r="L4" s="1"/>
  <c r="H22"/>
  <c r="K22" s="1"/>
  <c r="H26"/>
  <c r="K26" s="1"/>
  <c r="L26" s="1"/>
  <c r="H51"/>
  <c r="K51" s="1"/>
  <c r="H50"/>
  <c r="K50" s="1"/>
  <c r="L50" s="1"/>
  <c r="H44"/>
  <c r="K44" s="1"/>
  <c r="H41"/>
  <c r="K41" s="1"/>
  <c r="L41" s="1"/>
  <c r="H24"/>
  <c r="K24" s="1"/>
  <c r="H30"/>
  <c r="K30" s="1"/>
  <c r="L30" s="1"/>
  <c r="H6"/>
  <c r="K6" s="1"/>
  <c r="H10"/>
  <c r="K10" s="1"/>
  <c r="L10" s="1"/>
  <c r="H40"/>
  <c r="K40" s="1"/>
  <c r="H20"/>
  <c r="K20" s="1"/>
  <c r="L20" s="1"/>
  <c r="H43"/>
  <c r="K43" s="1"/>
  <c r="H32"/>
  <c r="K32" s="1"/>
  <c r="L32" s="1"/>
  <c r="H21"/>
  <c r="K21" s="1"/>
  <c r="H23"/>
  <c r="K23" s="1"/>
  <c r="L23" s="1"/>
  <c r="H13"/>
  <c r="K13" s="1"/>
  <c r="H35"/>
  <c r="K35" s="1"/>
  <c r="L35" s="1"/>
  <c r="H12"/>
  <c r="K12" s="1"/>
  <c r="H34"/>
  <c r="K34" s="1"/>
  <c r="L34" s="1"/>
  <c r="H7"/>
  <c r="K7" s="1"/>
  <c r="H38"/>
  <c r="K38" s="1"/>
  <c r="L38" s="1"/>
  <c r="H15"/>
  <c r="K15" s="1"/>
  <c r="H16"/>
  <c r="K16" s="1"/>
  <c r="L16" s="1"/>
  <c r="H5"/>
  <c r="K5" s="1"/>
  <c r="H48"/>
  <c r="K48" s="1"/>
  <c r="L48" s="1"/>
  <c r="H11"/>
  <c r="K11" s="1"/>
  <c r="H31"/>
  <c r="K31" s="1"/>
  <c r="L31" s="1"/>
  <c r="H33"/>
  <c r="K33" s="1"/>
  <c r="P4" i="2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3"/>
  <c r="K53"/>
  <c r="N53" s="1"/>
  <c r="K52"/>
  <c r="N52" s="1"/>
  <c r="K51"/>
  <c r="N51" s="1"/>
  <c r="K50"/>
  <c r="N50" s="1"/>
  <c r="K49"/>
  <c r="N49" s="1"/>
  <c r="K48"/>
  <c r="N48" s="1"/>
  <c r="K47"/>
  <c r="N47" s="1"/>
  <c r="K46"/>
  <c r="N46" s="1"/>
  <c r="K45"/>
  <c r="N45" s="1"/>
  <c r="K44"/>
  <c r="N44" s="1"/>
  <c r="K43"/>
  <c r="N43" s="1"/>
  <c r="K42"/>
  <c r="N42" s="1"/>
  <c r="K41"/>
  <c r="N41" s="1"/>
  <c r="K40"/>
  <c r="N40" s="1"/>
  <c r="K39"/>
  <c r="N39" s="1"/>
  <c r="K38"/>
  <c r="N38" s="1"/>
  <c r="K37"/>
  <c r="N37" s="1"/>
  <c r="K36"/>
  <c r="N36" s="1"/>
  <c r="K35"/>
  <c r="N35" s="1"/>
  <c r="K34"/>
  <c r="N34" s="1"/>
  <c r="K33"/>
  <c r="N33" s="1"/>
  <c r="K32"/>
  <c r="N32" s="1"/>
  <c r="K31"/>
  <c r="N31" s="1"/>
  <c r="K30"/>
  <c r="N30" s="1"/>
  <c r="K29"/>
  <c r="N29" s="1"/>
  <c r="K28"/>
  <c r="N28" s="1"/>
  <c r="K27"/>
  <c r="N27" s="1"/>
  <c r="K26"/>
  <c r="N26" s="1"/>
  <c r="K25"/>
  <c r="N25" s="1"/>
  <c r="K24"/>
  <c r="N24" s="1"/>
  <c r="K23"/>
  <c r="N23" s="1"/>
  <c r="K22"/>
  <c r="N22" s="1"/>
  <c r="K21"/>
  <c r="N21" s="1"/>
  <c r="K20"/>
  <c r="N20" s="1"/>
  <c r="K19"/>
  <c r="N19" s="1"/>
  <c r="K18"/>
  <c r="N18" s="1"/>
  <c r="K17"/>
  <c r="N17" s="1"/>
  <c r="K16"/>
  <c r="N16" s="1"/>
  <c r="K15"/>
  <c r="N15" s="1"/>
  <c r="K14"/>
  <c r="N14" s="1"/>
  <c r="K13"/>
  <c r="N13" s="1"/>
  <c r="K12"/>
  <c r="N12" s="1"/>
  <c r="K11"/>
  <c r="N11" s="1"/>
  <c r="K10"/>
  <c r="N10" s="1"/>
  <c r="K9"/>
  <c r="N9" s="1"/>
  <c r="K8"/>
  <c r="N8" s="1"/>
  <c r="K7"/>
  <c r="N7" s="1"/>
  <c r="K6"/>
  <c r="N6" s="1"/>
  <c r="K5"/>
  <c r="N5" s="1"/>
  <c r="K4"/>
  <c r="N4" s="1"/>
  <c r="K3"/>
  <c r="N3" s="1"/>
  <c r="H14" i="1"/>
  <c r="F4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"/>
  <c r="H4"/>
  <c r="F5"/>
  <c r="F54"/>
  <c r="F53"/>
  <c r="F52"/>
  <c r="F51"/>
  <c r="F50"/>
  <c r="F49"/>
  <c r="F48"/>
  <c r="F47"/>
  <c r="F46"/>
  <c r="F45"/>
  <c r="F44"/>
  <c r="F43"/>
  <c r="F37"/>
  <c r="F38"/>
  <c r="F39"/>
  <c r="F40"/>
  <c r="F41"/>
  <c r="F42"/>
  <c r="F36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N36" i="6" l="1"/>
  <c r="L36"/>
  <c r="N10"/>
  <c r="L10"/>
  <c r="N49"/>
  <c r="L49"/>
  <c r="N18"/>
  <c r="L18"/>
  <c r="N31"/>
  <c r="L31"/>
  <c r="N9"/>
  <c r="L9"/>
  <c r="N33"/>
  <c r="L33"/>
  <c r="N11"/>
  <c r="L11"/>
  <c r="N48"/>
  <c r="L48"/>
  <c r="N24"/>
  <c r="L24"/>
  <c r="N38"/>
  <c r="L38"/>
  <c r="N53"/>
  <c r="L53"/>
  <c r="N52"/>
  <c r="L52"/>
  <c r="N6"/>
  <c r="L6"/>
  <c r="N21"/>
  <c r="L21"/>
  <c r="N35"/>
  <c r="L35"/>
  <c r="N20"/>
  <c r="L20"/>
  <c r="N17"/>
  <c r="L17"/>
  <c r="N34"/>
  <c r="L34"/>
  <c r="N19"/>
  <c r="L19"/>
  <c r="N12"/>
  <c r="L12"/>
  <c r="N8"/>
  <c r="L8"/>
  <c r="N29"/>
  <c r="L29"/>
  <c r="N42"/>
  <c r="L42"/>
  <c r="N44"/>
  <c r="L44"/>
  <c r="N4"/>
  <c r="N23"/>
  <c r="N25"/>
  <c r="N45"/>
  <c r="N5"/>
  <c r="N7"/>
  <c r="N26"/>
  <c r="N50"/>
  <c r="N13"/>
  <c r="N14"/>
  <c r="N27"/>
  <c r="N16"/>
  <c r="N47"/>
  <c r="N32"/>
  <c r="N28"/>
  <c r="N46"/>
  <c r="N15"/>
  <c r="N37"/>
  <c r="N39"/>
  <c r="N43"/>
  <c r="N22"/>
  <c r="N41"/>
  <c r="N30"/>
  <c r="N51"/>
  <c r="N40"/>
  <c r="N54"/>
  <c r="L4" i="5"/>
  <c r="N4"/>
  <c r="O4" s="1"/>
  <c r="L7"/>
  <c r="N7"/>
  <c r="O7" s="1"/>
  <c r="L25"/>
  <c r="N25"/>
  <c r="O25" s="1"/>
  <c r="L33"/>
  <c r="N33"/>
  <c r="O33" s="1"/>
  <c r="L39"/>
  <c r="N39"/>
  <c r="O39" s="1"/>
  <c r="L26"/>
  <c r="N26"/>
  <c r="O26" s="1"/>
  <c r="L17"/>
  <c r="N17"/>
  <c r="O17" s="1"/>
  <c r="L19"/>
  <c r="N19"/>
  <c r="O19" s="1"/>
  <c r="L44"/>
  <c r="N44"/>
  <c r="O44" s="1"/>
  <c r="L41"/>
  <c r="N41"/>
  <c r="O41" s="1"/>
  <c r="L11"/>
  <c r="N11"/>
  <c r="O11" s="1"/>
  <c r="L32"/>
  <c r="N32"/>
  <c r="O32" s="1"/>
  <c r="L43"/>
  <c r="N43"/>
  <c r="O43" s="1"/>
  <c r="L8"/>
  <c r="N8"/>
  <c r="O8" s="1"/>
  <c r="L5"/>
  <c r="N5"/>
  <c r="O5" s="1"/>
  <c r="L29"/>
  <c r="N29"/>
  <c r="O29" s="1"/>
  <c r="L45"/>
  <c r="N45"/>
  <c r="O45" s="1"/>
  <c r="L52"/>
  <c r="N52"/>
  <c r="O52" s="1"/>
  <c r="L47"/>
  <c r="N47"/>
  <c r="O47" s="1"/>
  <c r="L38"/>
  <c r="N38"/>
  <c r="O38" s="1"/>
  <c r="L42"/>
  <c r="N42"/>
  <c r="O42" s="1"/>
  <c r="L37"/>
  <c r="N37"/>
  <c r="O37" s="1"/>
  <c r="L34"/>
  <c r="N34"/>
  <c r="O34" s="1"/>
  <c r="L28"/>
  <c r="N28"/>
  <c r="O28" s="1"/>
  <c r="L49"/>
  <c r="N49"/>
  <c r="O49" s="1"/>
  <c r="L54"/>
  <c r="N54"/>
  <c r="O54" s="1"/>
  <c r="L12"/>
  <c r="N12"/>
  <c r="O12" s="1"/>
  <c r="L14"/>
  <c r="N14"/>
  <c r="O14" s="1"/>
  <c r="L9"/>
  <c r="N9"/>
  <c r="O9" s="1"/>
  <c r="L20"/>
  <c r="N20"/>
  <c r="O20" s="1"/>
  <c r="L22"/>
  <c r="N22"/>
  <c r="O22" s="1"/>
  <c r="L36"/>
  <c r="N36"/>
  <c r="O36" s="1"/>
  <c r="L35"/>
  <c r="N35"/>
  <c r="O35" s="1"/>
  <c r="L31"/>
  <c r="N31"/>
  <c r="O31" s="1"/>
  <c r="L6"/>
  <c r="N6"/>
  <c r="O6" s="1"/>
  <c r="L23"/>
  <c r="N23"/>
  <c r="O23" s="1"/>
  <c r="L16"/>
  <c r="N16"/>
  <c r="O16" s="1"/>
  <c r="L24"/>
  <c r="N24"/>
  <c r="O24" s="1"/>
  <c r="L30"/>
  <c r="N30"/>
  <c r="O30" s="1"/>
  <c r="L48"/>
  <c r="N48"/>
  <c r="O48" s="1"/>
  <c r="L21"/>
  <c r="N21"/>
  <c r="O21" s="1"/>
  <c r="L15"/>
  <c r="N15"/>
  <c r="O15" s="1"/>
  <c r="L40"/>
  <c r="N40"/>
  <c r="O40" s="1"/>
  <c r="L51"/>
  <c r="N51"/>
  <c r="O51" s="1"/>
  <c r="L27"/>
  <c r="N27"/>
  <c r="O27" s="1"/>
  <c r="L46"/>
  <c r="N46"/>
  <c r="O46" s="1"/>
  <c r="L50"/>
  <c r="N50"/>
  <c r="O50" s="1"/>
  <c r="L10"/>
  <c r="N10"/>
  <c r="O10" s="1"/>
  <c r="L53"/>
  <c r="N53"/>
  <c r="O53" s="1"/>
  <c r="L18"/>
  <c r="N18"/>
  <c r="O18" s="1"/>
  <c r="L13"/>
  <c r="N13"/>
  <c r="O13" s="1"/>
  <c r="N11" i="3"/>
  <c r="L11"/>
  <c r="N15"/>
  <c r="L15"/>
  <c r="N12"/>
  <c r="L12"/>
  <c r="N21"/>
  <c r="L21"/>
  <c r="N40"/>
  <c r="L40"/>
  <c r="N24"/>
  <c r="L24"/>
  <c r="N51"/>
  <c r="L51"/>
  <c r="N46"/>
  <c r="L46"/>
  <c r="N19"/>
  <c r="L19"/>
  <c r="N17"/>
  <c r="L17"/>
  <c r="N28"/>
  <c r="L28"/>
  <c r="N9"/>
  <c r="L9"/>
  <c r="N54"/>
  <c r="L54"/>
  <c r="N33"/>
  <c r="L33"/>
  <c r="N5"/>
  <c r="L5"/>
  <c r="N7"/>
  <c r="L7"/>
  <c r="N13"/>
  <c r="L13"/>
  <c r="N43"/>
  <c r="L43"/>
  <c r="N6"/>
  <c r="L6"/>
  <c r="N44"/>
  <c r="L44"/>
  <c r="N22"/>
  <c r="L22"/>
  <c r="N45"/>
  <c r="L45"/>
  <c r="N27"/>
  <c r="L27"/>
  <c r="N53"/>
  <c r="L53"/>
  <c r="N42"/>
  <c r="L42"/>
  <c r="N25"/>
  <c r="L25"/>
  <c r="N31"/>
  <c r="N48"/>
  <c r="N16"/>
  <c r="N38"/>
  <c r="N34"/>
  <c r="N35"/>
  <c r="N23"/>
  <c r="N32"/>
  <c r="N20"/>
  <c r="N10"/>
  <c r="N30"/>
  <c r="N41"/>
  <c r="N50"/>
  <c r="N26"/>
  <c r="N4"/>
  <c r="N8"/>
  <c r="N47"/>
  <c r="N18"/>
  <c r="N36"/>
  <c r="N52"/>
  <c r="N29"/>
  <c r="N14"/>
  <c r="N39"/>
  <c r="N49"/>
  <c r="N37"/>
  <c r="V52" i="6" l="1"/>
  <c r="O40"/>
  <c r="V48"/>
  <c r="O30"/>
  <c r="V44"/>
  <c r="O22"/>
  <c r="V40"/>
  <c r="O39"/>
  <c r="V36"/>
  <c r="O15"/>
  <c r="V32"/>
  <c r="O28"/>
  <c r="V28"/>
  <c r="O47"/>
  <c r="V24"/>
  <c r="O27"/>
  <c r="V20"/>
  <c r="O13"/>
  <c r="V16"/>
  <c r="O26"/>
  <c r="V12"/>
  <c r="O5"/>
  <c r="V8"/>
  <c r="O25"/>
  <c r="V4"/>
  <c r="O4"/>
  <c r="V51"/>
  <c r="O44"/>
  <c r="V47"/>
  <c r="O42"/>
  <c r="V43"/>
  <c r="O29"/>
  <c r="V39"/>
  <c r="O8"/>
  <c r="V35"/>
  <c r="O12"/>
  <c r="V31"/>
  <c r="O19"/>
  <c r="V27"/>
  <c r="O34"/>
  <c r="V23"/>
  <c r="O17"/>
  <c r="V19"/>
  <c r="O20"/>
  <c r="V15"/>
  <c r="O35"/>
  <c r="V11"/>
  <c r="O21"/>
  <c r="V7"/>
  <c r="O6"/>
  <c r="V53"/>
  <c r="O52"/>
  <c r="V49"/>
  <c r="O53"/>
  <c r="V45"/>
  <c r="O38"/>
  <c r="V41"/>
  <c r="O24"/>
  <c r="V37"/>
  <c r="O48"/>
  <c r="V33"/>
  <c r="O11"/>
  <c r="V29"/>
  <c r="O33"/>
  <c r="V25"/>
  <c r="O9"/>
  <c r="V21"/>
  <c r="O31"/>
  <c r="V17"/>
  <c r="O18"/>
  <c r="V13"/>
  <c r="O49"/>
  <c r="V9"/>
  <c r="O10"/>
  <c r="V5"/>
  <c r="O36"/>
  <c r="O54"/>
  <c r="V54"/>
  <c r="V50"/>
  <c r="O51"/>
  <c r="V46"/>
  <c r="O41"/>
  <c r="V42"/>
  <c r="O43"/>
  <c r="V38"/>
  <c r="O37"/>
  <c r="V34"/>
  <c r="O46"/>
  <c r="V30"/>
  <c r="O32"/>
  <c r="V26"/>
  <c r="O16"/>
  <c r="V22"/>
  <c r="O14"/>
  <c r="V18"/>
  <c r="O50"/>
  <c r="V14"/>
  <c r="O7"/>
  <c r="V10"/>
  <c r="O45"/>
  <c r="V6"/>
  <c r="O23"/>
  <c r="O37" i="3"/>
  <c r="O49"/>
  <c r="O39"/>
  <c r="O14"/>
  <c r="O29"/>
  <c r="O52"/>
  <c r="O36"/>
  <c r="O18"/>
  <c r="O47"/>
  <c r="O8"/>
  <c r="O4"/>
  <c r="O26"/>
  <c r="O50"/>
  <c r="O41"/>
  <c r="O30"/>
  <c r="O10"/>
  <c r="O20"/>
  <c r="O32"/>
  <c r="O23"/>
  <c r="O35"/>
  <c r="O34"/>
  <c r="O38"/>
  <c r="O16"/>
  <c r="O48"/>
  <c r="O31"/>
  <c r="O25"/>
  <c r="O42"/>
  <c r="O53"/>
  <c r="O27"/>
  <c r="O45"/>
  <c r="O22"/>
  <c r="O44"/>
  <c r="O6"/>
  <c r="O43"/>
  <c r="O13"/>
  <c r="O7"/>
  <c r="O5"/>
  <c r="O33"/>
  <c r="O54"/>
  <c r="O9"/>
  <c r="O28"/>
  <c r="O17"/>
  <c r="O19"/>
  <c r="O46"/>
  <c r="O51"/>
  <c r="O24"/>
  <c r="O40"/>
  <c r="O21"/>
  <c r="O12"/>
  <c r="O15"/>
  <c r="O11"/>
</calcChain>
</file>

<file path=xl/sharedStrings.xml><?xml version="1.0" encoding="utf-8"?>
<sst xmlns="http://schemas.openxmlformats.org/spreadsheetml/2006/main" count="648" uniqueCount="155">
  <si>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</si>
  <si>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</si>
  <si>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</si>
  <si>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</si>
  <si>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</si>
  <si>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</si>
  <si>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</si>
  <si>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</si>
  <si>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</si>
  <si>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</si>
  <si>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</si>
  <si>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</si>
  <si>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</si>
  <si>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</si>
  <si>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</si>
  <si>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</si>
  <si>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</si>
  <si>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</si>
  <si>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</si>
  <si>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</si>
  <si>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</si>
  <si>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</si>
  <si>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</si>
  <si>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</si>
  <si>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</si>
  <si>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</si>
  <si>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</si>
  <si>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</si>
  <si>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</si>
  <si>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</si>
  <si>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</si>
  <si>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</si>
  <si>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</si>
  <si>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</si>
  <si>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</si>
  <si>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</si>
  <si>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</si>
  <si>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</si>
  <si>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</si>
  <si>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</si>
  <si>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</si>
  <si>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</si>
  <si>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</si>
  <si>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</si>
  <si>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</si>
  <si>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</si>
  <si>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</si>
  <si>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</si>
  <si>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</si>
  <si>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</si>
  <si>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</si>
  <si>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United States Total</t>
  </si>
  <si>
    <t>Fuel, DMV &amp; Tolls</t>
  </si>
  <si>
    <t>General Fund</t>
  </si>
  <si>
    <t>Miscellaneous</t>
  </si>
  <si>
    <t>Other Dedicated Fees</t>
  </si>
  <si>
    <t>State/Federal Ratio</t>
  </si>
  <si>
    <t>Total Recurring State Revenue</t>
  </si>
  <si>
    <t>State Revenue From Fuel</t>
  </si>
  <si>
    <t xml:space="preserve"> Federal Funds</t>
  </si>
  <si>
    <t>52/48</t>
  </si>
  <si>
    <t>61/39</t>
  </si>
  <si>
    <t>74/26</t>
  </si>
  <si>
    <t>58/42</t>
  </si>
  <si>
    <t>78/22</t>
  </si>
  <si>
    <t>67/33</t>
  </si>
  <si>
    <t>66/34</t>
  </si>
  <si>
    <t>76/24</t>
  </si>
  <si>
    <t>73/27</t>
  </si>
  <si>
    <t>85/15</t>
  </si>
  <si>
    <t>57/43</t>
  </si>
  <si>
    <t>63/37</t>
  </si>
  <si>
    <t>44/56</t>
  </si>
  <si>
    <t>60/40</t>
  </si>
  <si>
    <t>45/55</t>
  </si>
  <si>
    <t>71/29</t>
  </si>
  <si>
    <t>59/41</t>
  </si>
  <si>
    <t>75/25</t>
  </si>
  <si>
    <t>50/50</t>
  </si>
  <si>
    <t>70/30</t>
  </si>
  <si>
    <t>49/51</t>
  </si>
  <si>
    <t>64/36</t>
  </si>
  <si>
    <t>69/31</t>
  </si>
  <si>
    <t>68/32</t>
  </si>
  <si>
    <t>65/35</t>
  </si>
  <si>
    <t>56/44</t>
  </si>
  <si>
    <t>79/21</t>
  </si>
  <si>
    <t xml:space="preserve"> 80/20</t>
  </si>
  <si>
    <t>54/46</t>
  </si>
  <si>
    <t>STATE RECURRING REVENUE</t>
  </si>
  <si>
    <t>Total              (State + Federal)</t>
  </si>
  <si>
    <t>Fuel Revenue</t>
  </si>
  <si>
    <t>DMV Revenue</t>
  </si>
  <si>
    <t>Toll Revenue</t>
  </si>
  <si>
    <t>State/ Federal Ratio</t>
  </si>
  <si>
    <t>Net State Funds Used for State Highways</t>
  </si>
  <si>
    <t>State Funds Used for Public Safety</t>
  </si>
  <si>
    <t>State Funds Used for Local Roads</t>
  </si>
  <si>
    <t>Misc.</t>
  </si>
  <si>
    <t>(Dollars in Thousands)</t>
  </si>
  <si>
    <t>State Maintained Miles</t>
  </si>
  <si>
    <t>Total                      (Net State Funds    + Federal Funds)</t>
  </si>
  <si>
    <t>Net State Funds Per Mile</t>
  </si>
  <si>
    <t>Total Funds Per Mile</t>
  </si>
  <si>
    <t>NET REVENUE &amp; RANKING</t>
  </si>
  <si>
    <t>* Dollars in Thousands</t>
  </si>
  <si>
    <t>HIGHWAY FUNDING 2008</t>
  </si>
  <si>
    <r>
      <t xml:space="preserve">State Funds Used for Public Safety* </t>
    </r>
    <r>
      <rPr>
        <b/>
        <sz val="8"/>
        <color theme="1"/>
        <rFont val="Calibri"/>
        <family val="2"/>
        <scheme val="minor"/>
      </rPr>
      <t>/4</t>
    </r>
  </si>
  <si>
    <r>
      <t xml:space="preserve">Fuel Revenue* </t>
    </r>
    <r>
      <rPr>
        <b/>
        <sz val="8"/>
        <color theme="1"/>
        <rFont val="Calibri"/>
        <family val="2"/>
        <scheme val="minor"/>
      </rPr>
      <t>/1</t>
    </r>
  </si>
  <si>
    <r>
      <t xml:space="preserve">Toll Revenue* </t>
    </r>
    <r>
      <rPr>
        <b/>
        <sz val="8"/>
        <color theme="1"/>
        <rFont val="Calibri"/>
        <family val="2"/>
        <scheme val="minor"/>
      </rPr>
      <t>/1</t>
    </r>
  </si>
  <si>
    <r>
      <t>General Fund*</t>
    </r>
    <r>
      <rPr>
        <b/>
        <sz val="8"/>
        <color theme="1"/>
        <rFont val="Calibri"/>
        <family val="2"/>
        <scheme val="minor"/>
      </rPr>
      <t xml:space="preserve"> /1</t>
    </r>
  </si>
  <si>
    <r>
      <t xml:space="preserve">Other Dedicated Fees* </t>
    </r>
    <r>
      <rPr>
        <b/>
        <sz val="8"/>
        <color theme="1"/>
        <rFont val="Calibri"/>
        <family val="2"/>
        <scheme val="minor"/>
      </rPr>
      <t>/1</t>
    </r>
  </si>
  <si>
    <r>
      <t xml:space="preserve">Total Recurring State Revenue* </t>
    </r>
    <r>
      <rPr>
        <b/>
        <sz val="8"/>
        <color theme="1"/>
        <rFont val="Calibri"/>
        <family val="2"/>
        <scheme val="minor"/>
      </rPr>
      <t>/2</t>
    </r>
  </si>
  <si>
    <r>
      <t xml:space="preserve">State Funds Used for Local Roads* </t>
    </r>
    <r>
      <rPr>
        <b/>
        <sz val="8"/>
        <color theme="1"/>
        <rFont val="Calibri"/>
        <family val="2"/>
        <scheme val="minor"/>
      </rPr>
      <t>/3</t>
    </r>
  </si>
  <si>
    <r>
      <t>Net State Funds Used for State Highways*</t>
    </r>
    <r>
      <rPr>
        <b/>
        <sz val="8"/>
        <color theme="1"/>
        <rFont val="Calibri"/>
        <family val="2"/>
        <scheme val="minor"/>
      </rPr>
      <t xml:space="preserve"> /5</t>
    </r>
  </si>
  <si>
    <r>
      <t>Net State Funds Per Mile*</t>
    </r>
    <r>
      <rPr>
        <b/>
        <sz val="8"/>
        <color theme="1"/>
        <rFont val="Calibri"/>
        <family val="2"/>
        <scheme val="minor"/>
      </rPr>
      <t xml:space="preserve"> /6</t>
    </r>
  </si>
  <si>
    <t>/2  Source: Total of Fuel Revenue, DMV Revenue, General Fund, Other Dedicated Fees, and Miscellaneous.</t>
  </si>
  <si>
    <t>/5  Source: Total Recurring State Revenue minus funds used for local roads and funds used for public safety.</t>
  </si>
  <si>
    <r>
      <t xml:space="preserve"> Federal Funds* </t>
    </r>
    <r>
      <rPr>
        <b/>
        <sz val="8"/>
        <color theme="1"/>
        <rFont val="Calibri"/>
        <family val="2"/>
        <scheme val="minor"/>
      </rPr>
      <t>/1</t>
    </r>
  </si>
  <si>
    <r>
      <t>Total (Net State Funds + Federal Funds)*</t>
    </r>
    <r>
      <rPr>
        <b/>
        <sz val="8"/>
        <color theme="1"/>
        <rFont val="Calibri"/>
        <family val="2"/>
        <scheme val="minor"/>
      </rPr>
      <t xml:space="preserve"> /7</t>
    </r>
  </si>
  <si>
    <r>
      <t xml:space="preserve">Total Funds Per Mile* </t>
    </r>
    <r>
      <rPr>
        <b/>
        <sz val="8"/>
        <color theme="1"/>
        <rFont val="Calibri"/>
        <family val="2"/>
        <scheme val="minor"/>
      </rPr>
      <t>/8</t>
    </r>
  </si>
  <si>
    <r>
      <t xml:space="preserve">State Maintained Miles </t>
    </r>
    <r>
      <rPr>
        <b/>
        <sz val="8"/>
        <color theme="1"/>
        <rFont val="Calibri"/>
        <family val="2"/>
        <scheme val="minor"/>
      </rPr>
      <t>/9</t>
    </r>
  </si>
  <si>
    <r>
      <t xml:space="preserve">Percent State Revenue From Fuel </t>
    </r>
    <r>
      <rPr>
        <b/>
        <sz val="8"/>
        <color theme="1"/>
        <rFont val="Calibri"/>
        <family val="2"/>
        <scheme val="minor"/>
      </rPr>
      <t>/10</t>
    </r>
  </si>
  <si>
    <r>
      <t xml:space="preserve">State/ Federal Ratio </t>
    </r>
    <r>
      <rPr>
        <b/>
        <sz val="8"/>
        <color theme="1"/>
        <rFont val="Calibri"/>
        <family val="2"/>
        <scheme val="minor"/>
      </rPr>
      <t>/11</t>
    </r>
  </si>
  <si>
    <t>/7  Source: Combined total of Net State Funds and Federal Funds.</t>
  </si>
  <si>
    <t>/8  Source: Total funds divided by the number of state-maintained miles.</t>
  </si>
  <si>
    <t>/10  Source: Fuel Revenue as a percentage of Total Recurring State Revenue.</t>
  </si>
  <si>
    <t>81/19</t>
  </si>
  <si>
    <t>72/28</t>
  </si>
  <si>
    <t>77/23</t>
  </si>
  <si>
    <t>62/38</t>
  </si>
  <si>
    <r>
      <t xml:space="preserve">Level of Responsibility </t>
    </r>
    <r>
      <rPr>
        <b/>
        <sz val="8"/>
        <color theme="1"/>
        <rFont val="Calibri"/>
        <family val="2"/>
        <scheme val="minor"/>
      </rPr>
      <t>/12</t>
    </r>
  </si>
  <si>
    <t>51/49</t>
  </si>
  <si>
    <t>47/53</t>
  </si>
  <si>
    <t>55/45</t>
  </si>
  <si>
    <t>39/61</t>
  </si>
  <si>
    <t>40/60</t>
  </si>
  <si>
    <t>Ranked by Level of Responsibility</t>
  </si>
  <si>
    <t>Ranked by Net State Funds Per Mile</t>
  </si>
  <si>
    <t>/6  Source: Net state funds used for state highways divided by the number of state maintained miles.</t>
  </si>
  <si>
    <t>/11  Source: Net State Funds/Federal Funds.  This column shows the ratio between state and federal dollars used for highways.  States with high non-federal highway miles would typically have higher state funding.</t>
  </si>
  <si>
    <r>
      <t xml:space="preserve">Total Public Miles </t>
    </r>
    <r>
      <rPr>
        <b/>
        <sz val="8"/>
        <color theme="1"/>
        <rFont val="Calibri"/>
        <family val="2"/>
        <scheme val="minor"/>
      </rPr>
      <t>/9</t>
    </r>
  </si>
  <si>
    <r>
      <t xml:space="preserve">Vehicle Revenue* </t>
    </r>
    <r>
      <rPr>
        <b/>
        <sz val="8"/>
        <color theme="1"/>
        <rFont val="Calibri"/>
        <family val="2"/>
        <scheme val="minor"/>
      </rPr>
      <t>/1</t>
    </r>
  </si>
  <si>
    <t>state federal ratio</t>
  </si>
  <si>
    <t>49/61</t>
  </si>
  <si>
    <t>43/56</t>
  </si>
  <si>
    <t>76/23</t>
  </si>
  <si>
    <t>52/38</t>
  </si>
  <si>
    <t>Ranked by Total Funds Per Mile</t>
  </si>
  <si>
    <r>
      <t>Misc. Revenue*</t>
    </r>
    <r>
      <rPr>
        <b/>
        <sz val="8"/>
        <color theme="1"/>
        <rFont val="Calibri"/>
        <family val="2"/>
        <scheme val="minor"/>
      </rPr>
      <t xml:space="preserve"> /1</t>
    </r>
  </si>
  <si>
    <r>
      <t xml:space="preserve">/3  Source: FHWA Table SF-2 from </t>
    </r>
    <r>
      <rPr>
        <i/>
        <sz val="8"/>
        <color theme="1"/>
        <rFont val="Calibri"/>
        <family val="2"/>
        <scheme val="minor"/>
      </rPr>
      <t>Highway Statistics 2010</t>
    </r>
    <r>
      <rPr>
        <sz val="8"/>
        <color theme="1"/>
        <rFont val="Calibri"/>
        <family val="2"/>
        <scheme val="minor"/>
      </rPr>
      <t>.  This column represents the combined totals of "Capital Outlay for Local Roads" plus "Maintenance  and Services for Local Roads."</t>
    </r>
  </si>
  <si>
    <r>
      <t>/1  Source: FHWA Table SF-1 from</t>
    </r>
    <r>
      <rPr>
        <i/>
        <sz val="8"/>
        <color theme="1"/>
        <rFont val="Calibri"/>
        <family val="2"/>
        <scheme val="minor"/>
      </rPr>
      <t xml:space="preserve"> Highway Statistics 2010</t>
    </r>
    <r>
      <rPr>
        <sz val="8"/>
        <color theme="1"/>
        <rFont val="Calibri"/>
        <family val="2"/>
        <scheme val="minor"/>
      </rPr>
      <t>.</t>
    </r>
  </si>
  <si>
    <r>
      <t xml:space="preserve">/9  Source: FHWA Table SF-1 from </t>
    </r>
    <r>
      <rPr>
        <i/>
        <sz val="8"/>
        <color theme="1"/>
        <rFont val="Calibri"/>
        <family val="2"/>
        <scheme val="minor"/>
      </rPr>
      <t>Highway Statistics 2007</t>
    </r>
    <r>
      <rPr>
        <sz val="8"/>
        <color theme="1"/>
        <rFont val="Calibri"/>
        <family val="2"/>
        <scheme val="minor"/>
      </rPr>
      <t>.</t>
    </r>
  </si>
  <si>
    <r>
      <t xml:space="preserve">/4  Source: FHWA Table SF-2 from </t>
    </r>
    <r>
      <rPr>
        <i/>
        <sz val="8"/>
        <color theme="1"/>
        <rFont val="Calibri"/>
        <family val="2"/>
        <scheme val="minor"/>
      </rPr>
      <t>Highway Statistics 2010</t>
    </r>
    <r>
      <rPr>
        <sz val="8"/>
        <color theme="1"/>
        <rFont val="Calibri"/>
        <family val="2"/>
        <scheme val="minor"/>
      </rPr>
      <t>.  This column represents the "Highway Law Enforcement and Safety" category.</t>
    </r>
  </si>
  <si>
    <r>
      <t>/12  Source: FHWA Table HM-10 from</t>
    </r>
    <r>
      <rPr>
        <i/>
        <sz val="8"/>
        <color theme="1"/>
        <rFont val="Calibri"/>
        <family val="2"/>
        <scheme val="minor"/>
      </rPr>
      <t xml:space="preserve"> Highway Statistics 2007</t>
    </r>
    <r>
      <rPr>
        <sz val="8"/>
        <color theme="1"/>
        <rFont val="Calibri"/>
        <family val="2"/>
        <scheme val="minor"/>
      </rPr>
      <t>. Level of responsibility is defined as a percentage of public roads under state  ownership &amp; control.  For example, 62.5% of all public road miles in SC are state-maintained and state-owned.                                                                                                                                                                                                                                                                                                                                                                                                                                                            The other 37.5% of public roads in the state are the responsibility of local government or other public entities.  Therefore, the State of South Carolina (state government) has a 62.5% level of responsibility for public roads in the state.</t>
    </r>
  </si>
</sst>
</file>

<file path=xl/styles.xml><?xml version="1.0" encoding="utf-8"?>
<styleSheet xmlns="http://schemas.openxmlformats.org/spreadsheetml/2006/main">
  <numFmts count="3">
    <numFmt numFmtId="164" formatCode="_(* #,##0_);_(* \(#,##0_);_ &quot; -&quot;"/>
    <numFmt numFmtId="165" formatCode="&quot;$&quot;#,##0"/>
    <numFmt numFmtId="166" formatCode="_(* #,##0_);_(* \(#,##0\);_ &quot;-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9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/>
    <xf numFmtId="0" fontId="0" fillId="0" borderId="0" xfId="0" applyBorder="1"/>
    <xf numFmtId="164" fontId="3" fillId="2" borderId="5" xfId="0" applyNumberFormat="1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/>
    <xf numFmtId="3" fontId="1" fillId="3" borderId="0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1" fillId="3" borderId="0" xfId="0" applyFont="1" applyFill="1" applyBorder="1"/>
    <xf numFmtId="0" fontId="1" fillId="0" borderId="0" xfId="0" applyFont="1" applyBorder="1"/>
    <xf numFmtId="0" fontId="0" fillId="0" borderId="5" xfId="0" applyBorder="1"/>
    <xf numFmtId="0" fontId="0" fillId="0" borderId="6" xfId="0" applyBorder="1"/>
    <xf numFmtId="9" fontId="0" fillId="0" borderId="0" xfId="0" applyNumberFormat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/>
    <xf numFmtId="9" fontId="0" fillId="0" borderId="5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3" borderId="2" xfId="0" applyFont="1" applyFill="1" applyBorder="1"/>
    <xf numFmtId="3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3" borderId="0" xfId="0" applyNumberFormat="1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1" fillId="3" borderId="13" xfId="0" applyNumberFormat="1" applyFont="1" applyFill="1" applyBorder="1"/>
    <xf numFmtId="3" fontId="1" fillId="0" borderId="14" xfId="0" applyNumberFormat="1" applyFont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3" fontId="0" fillId="3" borderId="0" xfId="0" applyNumberFormat="1" applyFill="1" applyBorder="1"/>
    <xf numFmtId="3" fontId="1" fillId="3" borderId="1" xfId="0" applyNumberFormat="1" applyFont="1" applyFill="1" applyBorder="1"/>
    <xf numFmtId="0" fontId="0" fillId="0" borderId="0" xfId="0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1" fillId="3" borderId="9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0" fontId="0" fillId="0" borderId="5" xfId="0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/>
    <xf numFmtId="3" fontId="1" fillId="3" borderId="2" xfId="0" applyNumberFormat="1" applyFont="1" applyFill="1" applyBorder="1" applyAlignment="1">
      <alignment horizontal="center"/>
    </xf>
    <xf numFmtId="3" fontId="0" fillId="3" borderId="2" xfId="0" applyNumberFormat="1" applyFont="1" applyFill="1" applyBorder="1"/>
    <xf numFmtId="0" fontId="1" fillId="3" borderId="6" xfId="0" applyFont="1" applyFill="1" applyBorder="1"/>
    <xf numFmtId="9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3" borderId="0" xfId="0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11" xfId="0" applyNumberFormat="1" applyBorder="1"/>
    <xf numFmtId="165" fontId="0" fillId="3" borderId="5" xfId="0" applyNumberFormat="1" applyFill="1" applyBorder="1" applyAlignment="1">
      <alignment horizontal="center"/>
    </xf>
    <xf numFmtId="165" fontId="0" fillId="0" borderId="5" xfId="0" applyNumberFormat="1" applyFill="1" applyBorder="1"/>
    <xf numFmtId="165" fontId="1" fillId="3" borderId="6" xfId="0" applyNumberFormat="1" applyFont="1" applyFill="1" applyBorder="1"/>
    <xf numFmtId="165" fontId="1" fillId="3" borderId="12" xfId="0" applyNumberFormat="1" applyFont="1" applyFill="1" applyBorder="1"/>
    <xf numFmtId="165" fontId="1" fillId="3" borderId="6" xfId="0" applyNumberFormat="1" applyFont="1" applyFill="1" applyBorder="1" applyAlignment="1">
      <alignment horizontal="center"/>
    </xf>
    <xf numFmtId="165" fontId="0" fillId="0" borderId="12" xfId="0" applyNumberFormat="1" applyBorder="1"/>
    <xf numFmtId="165" fontId="0" fillId="3" borderId="6" xfId="0" applyNumberFormat="1" applyFill="1" applyBorder="1" applyAlignment="1">
      <alignment horizontal="center"/>
    </xf>
    <xf numFmtId="165" fontId="0" fillId="0" borderId="6" xfId="0" applyNumberFormat="1" applyFill="1" applyBorder="1"/>
    <xf numFmtId="165" fontId="0" fillId="0" borderId="13" xfId="0" applyNumberFormat="1" applyBorder="1"/>
    <xf numFmtId="165" fontId="0" fillId="3" borderId="2" xfId="0" applyNumberFormat="1" applyFill="1" applyBorder="1" applyAlignment="1">
      <alignment horizontal="center"/>
    </xf>
    <xf numFmtId="165" fontId="0" fillId="0" borderId="2" xfId="0" applyNumberFormat="1" applyFill="1" applyBorder="1"/>
    <xf numFmtId="165" fontId="0" fillId="0" borderId="0" xfId="0" applyNumberFormat="1" applyBorder="1"/>
    <xf numFmtId="165" fontId="0" fillId="0" borderId="0" xfId="0" applyNumberFormat="1" applyFill="1" applyBorder="1"/>
    <xf numFmtId="165" fontId="1" fillId="0" borderId="14" xfId="0" applyNumberFormat="1" applyFont="1" applyBorder="1"/>
    <xf numFmtId="165" fontId="1" fillId="0" borderId="1" xfId="0" applyNumberFormat="1" applyFont="1" applyFill="1" applyBorder="1"/>
    <xf numFmtId="165" fontId="0" fillId="0" borderId="5" xfId="0" applyNumberFormat="1" applyFont="1" applyBorder="1"/>
    <xf numFmtId="165" fontId="0" fillId="0" borderId="6" xfId="0" applyNumberFormat="1" applyFont="1" applyBorder="1"/>
    <xf numFmtId="165" fontId="0" fillId="0" borderId="2" xfId="0" applyNumberFormat="1" applyFont="1" applyBorder="1"/>
    <xf numFmtId="165" fontId="1" fillId="0" borderId="1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 applyProtection="1">
      <alignment horizontal="right" vertical="center"/>
    </xf>
    <xf numFmtId="165" fontId="0" fillId="0" borderId="5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2" borderId="6" xfId="0" applyNumberFormat="1" applyFont="1" applyFill="1" applyBorder="1" applyAlignment="1" applyProtection="1">
      <alignment horizontal="right" vertical="center"/>
    </xf>
    <xf numFmtId="165" fontId="0" fillId="0" borderId="6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3" fillId="2" borderId="2" xfId="0" applyNumberFormat="1" applyFont="1" applyFill="1" applyBorder="1" applyAlignment="1" applyProtection="1">
      <alignment horizontal="right" vertical="center"/>
    </xf>
    <xf numFmtId="165" fontId="0" fillId="0" borderId="2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Border="1" applyAlignment="1">
      <alignment horizontal="right"/>
    </xf>
    <xf numFmtId="165" fontId="4" fillId="3" borderId="6" xfId="0" applyNumberFormat="1" applyFont="1" applyFill="1" applyBorder="1" applyAlignment="1" applyProtection="1">
      <alignment horizontal="right" vertical="center"/>
    </xf>
    <xf numFmtId="165" fontId="1" fillId="3" borderId="6" xfId="0" applyNumberFormat="1" applyFont="1" applyFill="1" applyBorder="1" applyAlignment="1">
      <alignment horizontal="right"/>
    </xf>
    <xf numFmtId="165" fontId="1" fillId="3" borderId="8" xfId="0" applyNumberFormat="1" applyFont="1" applyFill="1" applyBorder="1" applyAlignment="1">
      <alignment horizontal="right"/>
    </xf>
    <xf numFmtId="165" fontId="1" fillId="3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center"/>
    </xf>
    <xf numFmtId="165" fontId="1" fillId="0" borderId="1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14" xfId="0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 wrapText="1"/>
    </xf>
    <xf numFmtId="1" fontId="0" fillId="0" borderId="0" xfId="0" applyNumberFormat="1" applyBorder="1"/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65" fontId="0" fillId="0" borderId="7" xfId="0" applyNumberFormat="1" applyFill="1" applyBorder="1"/>
    <xf numFmtId="165" fontId="0" fillId="0" borderId="8" xfId="0" applyNumberFormat="1" applyFill="1" applyBorder="1"/>
    <xf numFmtId="165" fontId="0" fillId="0" borderId="9" xfId="0" applyNumberFormat="1" applyFill="1" applyBorder="1"/>
    <xf numFmtId="165" fontId="1" fillId="3" borderId="8" xfId="0" applyNumberFormat="1" applyFont="1" applyFill="1" applyBorder="1"/>
    <xf numFmtId="165" fontId="1" fillId="0" borderId="10" xfId="0" applyNumberFormat="1" applyFont="1" applyFill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0" fillId="0" borderId="13" xfId="0" applyNumberFormat="1" applyFont="1" applyBorder="1"/>
    <xf numFmtId="0" fontId="0" fillId="0" borderId="12" xfId="0" applyFont="1" applyBorder="1"/>
    <xf numFmtId="3" fontId="1" fillId="3" borderId="12" xfId="0" applyNumberFormat="1" applyFont="1" applyFill="1" applyBorder="1"/>
    <xf numFmtId="165" fontId="0" fillId="0" borderId="1" xfId="0" applyNumberFormat="1" applyFont="1" applyBorder="1"/>
    <xf numFmtId="166" fontId="7" fillId="0" borderId="6" xfId="0" applyNumberFormat="1" applyFont="1" applyBorder="1" applyAlignment="1" applyProtection="1">
      <alignment horizontal="center" vertical="center"/>
    </xf>
    <xf numFmtId="166" fontId="7" fillId="0" borderId="2" xfId="0" applyNumberFormat="1" applyFont="1" applyBorder="1" applyAlignment="1" applyProtection="1">
      <alignment horizontal="center" vertical="center"/>
    </xf>
    <xf numFmtId="166" fontId="7" fillId="0" borderId="5" xfId="0" applyNumberFormat="1" applyFont="1" applyBorder="1" applyAlignment="1" applyProtection="1">
      <alignment horizontal="center" vertical="center"/>
    </xf>
    <xf numFmtId="0" fontId="0" fillId="0" borderId="14" xfId="0" applyBorder="1"/>
    <xf numFmtId="0" fontId="1" fillId="3" borderId="14" xfId="0" applyFont="1" applyFill="1" applyBorder="1"/>
    <xf numFmtId="0" fontId="0" fillId="0" borderId="11" xfId="0" applyBorder="1"/>
    <xf numFmtId="0" fontId="1" fillId="0" borderId="14" xfId="0" applyFont="1" applyBorder="1"/>
    <xf numFmtId="0" fontId="0" fillId="0" borderId="13" xfId="0" applyBorder="1"/>
    <xf numFmtId="0" fontId="6" fillId="0" borderId="14" xfId="0" applyFont="1" applyBorder="1"/>
    <xf numFmtId="0" fontId="0" fillId="0" borderId="0" xfId="0" applyBorder="1" applyAlignment="1">
      <alignment horizontal="center" wrapText="1"/>
    </xf>
    <xf numFmtId="9" fontId="0" fillId="3" borderId="5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7" fillId="0" borderId="7" xfId="0" applyNumberFormat="1" applyFont="1" applyBorder="1" applyAlignment="1" applyProtection="1">
      <alignment horizontal="center" vertical="center"/>
    </xf>
    <xf numFmtId="166" fontId="7" fillId="0" borderId="8" xfId="0" applyNumberFormat="1" applyFont="1" applyBorder="1" applyAlignment="1" applyProtection="1">
      <alignment horizontal="center" vertical="center"/>
    </xf>
    <xf numFmtId="166" fontId="7" fillId="0" borderId="9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1" fillId="3" borderId="5" xfId="0" applyFont="1" applyFill="1" applyBorder="1"/>
    <xf numFmtId="165" fontId="4" fillId="3" borderId="5" xfId="0" applyNumberFormat="1" applyFont="1" applyFill="1" applyBorder="1" applyAlignment="1" applyProtection="1">
      <alignment horizontal="right" vertical="center"/>
    </xf>
    <xf numFmtId="165" fontId="1" fillId="3" borderId="5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165" fontId="1" fillId="3" borderId="11" xfId="0" applyNumberFormat="1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center"/>
    </xf>
    <xf numFmtId="165" fontId="1" fillId="3" borderId="11" xfId="0" applyNumberFormat="1" applyFont="1" applyFill="1" applyBorder="1"/>
    <xf numFmtId="165" fontId="1" fillId="3" borderId="5" xfId="0" applyNumberFormat="1" applyFont="1" applyFill="1" applyBorder="1"/>
    <xf numFmtId="3" fontId="1" fillId="3" borderId="5" xfId="0" applyNumberFormat="1" applyFont="1" applyFill="1" applyBorder="1"/>
    <xf numFmtId="9" fontId="1" fillId="3" borderId="5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166" fontId="8" fillId="3" borderId="5" xfId="0" applyNumberFormat="1" applyFont="1" applyFill="1" applyBorder="1" applyAlignment="1" applyProtection="1">
      <alignment horizontal="center" vertical="center"/>
    </xf>
    <xf numFmtId="9" fontId="0" fillId="0" borderId="5" xfId="0" applyNumberFormat="1" applyFill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9" fontId="0" fillId="4" borderId="6" xfId="0" applyNumberFormat="1" applyFill="1" applyBorder="1" applyAlignment="1">
      <alignment horizontal="center"/>
    </xf>
    <xf numFmtId="9" fontId="0" fillId="0" borderId="5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Alignment="1" applyProtection="1">
      <alignment horizontal="center" vertical="center"/>
    </xf>
    <xf numFmtId="166" fontId="7" fillId="0" borderId="8" xfId="0" applyNumberFormat="1" applyFont="1" applyFill="1" applyBorder="1" applyAlignment="1" applyProtection="1">
      <alignment horizontal="center" vertical="center"/>
    </xf>
    <xf numFmtId="166" fontId="7" fillId="0" borderId="9" xfId="0" applyNumberFormat="1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center" vertical="center"/>
    </xf>
    <xf numFmtId="166" fontId="7" fillId="0" borderId="6" xfId="0" applyNumberFormat="1" applyFont="1" applyFill="1" applyBorder="1" applyAlignment="1" applyProtection="1">
      <alignment horizontal="center" vertical="center"/>
    </xf>
    <xf numFmtId="166" fontId="7" fillId="0" borderId="2" xfId="0" applyNumberFormat="1" applyFont="1" applyFill="1" applyBorder="1" applyAlignment="1" applyProtection="1">
      <alignment horizontal="center" vertical="center"/>
    </xf>
    <xf numFmtId="166" fontId="8" fillId="3" borderId="6" xfId="0" applyNumberFormat="1" applyFont="1" applyFill="1" applyBorder="1" applyAlignment="1" applyProtection="1">
      <alignment horizontal="center" vertical="center"/>
    </xf>
    <xf numFmtId="1" fontId="0" fillId="0" borderId="0" xfId="0" applyNumberFormat="1" applyBorder="1" applyAlignment="1">
      <alignment horizontal="center" wrapText="1"/>
    </xf>
    <xf numFmtId="1" fontId="6" fillId="0" borderId="0" xfId="0" applyNumberFormat="1" applyFont="1" applyBorder="1"/>
    <xf numFmtId="0" fontId="0" fillId="4" borderId="6" xfId="0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0" fillId="0" borderId="2" xfId="0" applyFont="1" applyBorder="1"/>
    <xf numFmtId="9" fontId="1" fillId="3" borderId="2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>
      <alignment horizontal="center" wrapText="1"/>
    </xf>
    <xf numFmtId="9" fontId="0" fillId="4" borderId="5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1" fillId="4" borderId="1" xfId="0" applyNumberFormat="1" applyFont="1" applyFill="1" applyBorder="1" applyAlignment="1">
      <alignment horizontal="center"/>
    </xf>
    <xf numFmtId="0" fontId="0" fillId="4" borderId="0" xfId="0" applyFill="1" applyBorder="1"/>
    <xf numFmtId="0" fontId="6" fillId="4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wrapText="1"/>
    </xf>
    <xf numFmtId="165" fontId="0" fillId="3" borderId="5" xfId="0" applyNumberFormat="1" applyFont="1" applyFill="1" applyBorder="1"/>
    <xf numFmtId="165" fontId="0" fillId="3" borderId="6" xfId="0" applyNumberFormat="1" applyFont="1" applyFill="1" applyBorder="1"/>
    <xf numFmtId="165" fontId="0" fillId="3" borderId="2" xfId="0" applyNumberFormat="1" applyFont="1" applyFill="1" applyBorder="1"/>
    <xf numFmtId="165" fontId="0" fillId="3" borderId="1" xfId="0" applyNumberFormat="1" applyFont="1" applyFill="1" applyBorder="1"/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9"/>
  <sheetViews>
    <sheetView workbookViewId="0">
      <pane xSplit="1" topLeftCell="B1" activePane="topRight" state="frozen"/>
      <selection pane="topRight" activeCell="A67" sqref="A1:T67"/>
    </sheetView>
  </sheetViews>
  <sheetFormatPr defaultRowHeight="15"/>
  <cols>
    <col min="1" max="1" width="20.7109375" style="31" customWidth="1"/>
    <col min="2" max="2" width="13.28515625" customWidth="1"/>
    <col min="3" max="3" width="12.7109375" customWidth="1"/>
    <col min="4" max="4" width="13" customWidth="1"/>
    <col min="5" max="5" width="12.28515625" customWidth="1"/>
    <col min="6" max="6" width="13.42578125" customWidth="1"/>
    <col min="7" max="7" width="14" bestFit="1" customWidth="1"/>
    <col min="8" max="8" width="13" style="31" customWidth="1"/>
    <col min="9" max="9" width="14.42578125" customWidth="1"/>
    <col min="10" max="10" width="16" customWidth="1"/>
    <col min="11" max="11" width="16.28515625" customWidth="1"/>
    <col min="12" max="12" width="14.5703125" style="90" customWidth="1"/>
    <col min="13" max="13" width="14.28515625" customWidth="1"/>
    <col min="14" max="14" width="16.5703125" style="91" customWidth="1"/>
    <col min="15" max="15" width="11.42578125" customWidth="1"/>
    <col min="16" max="16" width="12" customWidth="1"/>
    <col min="17" max="17" width="15.7109375" customWidth="1"/>
    <col min="18" max="18" width="10" customWidth="1"/>
    <col min="19" max="19" width="10.5703125" style="91" bestFit="1" customWidth="1"/>
    <col min="20" max="20" width="13.7109375" style="222" customWidth="1"/>
    <col min="21" max="21" width="9.140625" style="31"/>
    <col min="22" max="22" width="9.140625" style="143"/>
    <col min="23" max="24" width="9.140625" style="31"/>
  </cols>
  <sheetData>
    <row r="1" spans="1:25" ht="30.75" customHeight="1">
      <c r="A1" s="232" t="s">
        <v>106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5" ht="15" customHeight="1">
      <c r="A2" s="233" t="s">
        <v>148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5" s="177" customFormat="1" ht="62.25" customHeight="1">
      <c r="A3" s="38" t="s">
        <v>0</v>
      </c>
      <c r="B3" s="28" t="s">
        <v>108</v>
      </c>
      <c r="C3" s="28" t="s">
        <v>142</v>
      </c>
      <c r="D3" s="28" t="s">
        <v>109</v>
      </c>
      <c r="E3" s="28" t="s">
        <v>110</v>
      </c>
      <c r="F3" s="28" t="s">
        <v>111</v>
      </c>
      <c r="G3" s="28" t="s">
        <v>149</v>
      </c>
      <c r="H3" s="38" t="s">
        <v>112</v>
      </c>
      <c r="I3" s="28" t="s">
        <v>113</v>
      </c>
      <c r="J3" s="28" t="s">
        <v>107</v>
      </c>
      <c r="K3" s="28" t="s">
        <v>114</v>
      </c>
      <c r="L3" s="93" t="s">
        <v>115</v>
      </c>
      <c r="M3" s="28" t="s">
        <v>118</v>
      </c>
      <c r="N3" s="89" t="s">
        <v>119</v>
      </c>
      <c r="O3" s="28" t="s">
        <v>120</v>
      </c>
      <c r="P3" s="28" t="s">
        <v>121</v>
      </c>
      <c r="Q3" s="28" t="s">
        <v>122</v>
      </c>
      <c r="R3" s="28" t="s">
        <v>123</v>
      </c>
      <c r="S3" s="89" t="s">
        <v>141</v>
      </c>
      <c r="T3" s="218" t="s">
        <v>131</v>
      </c>
      <c r="U3" s="167"/>
      <c r="V3" s="208" t="s">
        <v>143</v>
      </c>
      <c r="W3" s="167"/>
      <c r="X3" s="167"/>
    </row>
    <row r="4" spans="1:25" s="3" customFormat="1">
      <c r="A4" s="41" t="s">
        <v>30</v>
      </c>
      <c r="B4" s="115">
        <v>277900</v>
      </c>
      <c r="C4" s="115">
        <v>558539</v>
      </c>
      <c r="D4" s="115">
        <v>949456</v>
      </c>
      <c r="E4" s="116">
        <v>38238</v>
      </c>
      <c r="F4" s="116">
        <v>0</v>
      </c>
      <c r="G4" s="117">
        <v>134997</v>
      </c>
      <c r="H4" s="116">
        <f t="shared" ref="H4:H35" si="0">SUM(B4:G4)</f>
        <v>1959130</v>
      </c>
      <c r="I4" s="118">
        <v>0</v>
      </c>
      <c r="J4" s="116">
        <v>355058</v>
      </c>
      <c r="K4" s="117">
        <f t="shared" ref="K4:K35" si="1">(H4-I4-J4)</f>
        <v>1604072</v>
      </c>
      <c r="L4" s="144">
        <f t="shared" ref="L4:L35" si="2">(K4/P4)</f>
        <v>689.33046841426733</v>
      </c>
      <c r="M4" s="95">
        <v>678279</v>
      </c>
      <c r="N4" s="97">
        <f t="shared" ref="N4:N35" si="3">(K4+M4)</f>
        <v>2282351</v>
      </c>
      <c r="O4" s="225">
        <f t="shared" ref="O4:O35" si="4">N4/P4</f>
        <v>980.81263429308126</v>
      </c>
      <c r="P4" s="78">
        <v>2327</v>
      </c>
      <c r="Q4" s="47">
        <v>0.14000000000000001</v>
      </c>
      <c r="R4" s="49" t="s">
        <v>79</v>
      </c>
      <c r="S4" s="173">
        <v>38751</v>
      </c>
      <c r="T4" s="219">
        <f t="shared" ref="T4:T35" si="5">(P4/S4)</f>
        <v>6.005006322417486E-2</v>
      </c>
      <c r="U4" s="31"/>
      <c r="V4" s="143">
        <f>SUM(M4/N4)*100</f>
        <v>29.718435069803022</v>
      </c>
      <c r="W4" s="31"/>
      <c r="X4" s="31"/>
      <c r="Y4" s="161"/>
    </row>
    <row r="5" spans="1:25" s="3" customFormat="1">
      <c r="A5" s="42" t="s">
        <v>5</v>
      </c>
      <c r="B5" s="119">
        <v>3174471</v>
      </c>
      <c r="C5" s="119">
        <v>3854969</v>
      </c>
      <c r="D5" s="119">
        <v>280637</v>
      </c>
      <c r="E5" s="120">
        <v>2433681</v>
      </c>
      <c r="F5" s="120">
        <v>535436</v>
      </c>
      <c r="G5" s="121">
        <v>433780</v>
      </c>
      <c r="H5" s="120">
        <f t="shared" si="0"/>
        <v>10712974</v>
      </c>
      <c r="I5" s="122">
        <v>304058</v>
      </c>
      <c r="J5" s="120">
        <v>1623277</v>
      </c>
      <c r="K5" s="121">
        <f t="shared" si="1"/>
        <v>8785639</v>
      </c>
      <c r="L5" s="145">
        <f t="shared" si="2"/>
        <v>575.39059532385875</v>
      </c>
      <c r="M5" s="101">
        <v>2810242</v>
      </c>
      <c r="N5" s="103">
        <f t="shared" si="3"/>
        <v>11595881</v>
      </c>
      <c r="O5" s="226">
        <f t="shared" si="4"/>
        <v>759.43945248542798</v>
      </c>
      <c r="P5" s="79">
        <v>15269</v>
      </c>
      <c r="Q5" s="48">
        <v>0.3</v>
      </c>
      <c r="R5" s="52" t="s">
        <v>67</v>
      </c>
      <c r="S5" s="174">
        <v>171154</v>
      </c>
      <c r="T5" s="199">
        <f t="shared" si="5"/>
        <v>8.9212054640849761E-2</v>
      </c>
      <c r="U5" s="31"/>
      <c r="V5" s="143">
        <f t="shared" ref="V5:V54" si="6">SUM(M5/N5)*100</f>
        <v>24.234829591645514</v>
      </c>
      <c r="W5" s="31"/>
      <c r="X5" s="31"/>
      <c r="Y5" s="161"/>
    </row>
    <row r="6" spans="1:25" s="3" customFormat="1">
      <c r="A6" s="42" t="s">
        <v>21</v>
      </c>
      <c r="B6" s="119">
        <v>364887</v>
      </c>
      <c r="C6" s="119">
        <v>174030</v>
      </c>
      <c r="D6" s="119">
        <v>452928</v>
      </c>
      <c r="E6" s="120">
        <v>0</v>
      </c>
      <c r="F6" s="120">
        <v>887161</v>
      </c>
      <c r="G6" s="121">
        <v>149565</v>
      </c>
      <c r="H6" s="120">
        <f t="shared" si="0"/>
        <v>2028571</v>
      </c>
      <c r="I6" s="122">
        <v>316940</v>
      </c>
      <c r="J6" s="120">
        <v>246501</v>
      </c>
      <c r="K6" s="121">
        <f t="shared" si="1"/>
        <v>1465130</v>
      </c>
      <c r="L6" s="145">
        <f t="shared" si="2"/>
        <v>517.16554888810447</v>
      </c>
      <c r="M6" s="101">
        <v>354661</v>
      </c>
      <c r="N6" s="103">
        <f t="shared" si="3"/>
        <v>1819791</v>
      </c>
      <c r="O6" s="226">
        <f t="shared" si="4"/>
        <v>642.3547476173668</v>
      </c>
      <c r="P6" s="79">
        <v>2833</v>
      </c>
      <c r="Q6" s="48">
        <v>0.18</v>
      </c>
      <c r="R6" s="52" t="s">
        <v>127</v>
      </c>
      <c r="S6" s="174">
        <v>36008</v>
      </c>
      <c r="T6" s="199">
        <f t="shared" si="5"/>
        <v>7.8676960675405472E-2</v>
      </c>
      <c r="U6" s="31"/>
      <c r="V6" s="143">
        <f t="shared" si="6"/>
        <v>19.489106166587263</v>
      </c>
      <c r="W6" s="31"/>
      <c r="X6" s="31"/>
      <c r="Y6" s="161"/>
    </row>
    <row r="7" spans="1:25" s="3" customFormat="1">
      <c r="A7" s="42" t="s">
        <v>9</v>
      </c>
      <c r="B7" s="119">
        <v>1594459</v>
      </c>
      <c r="C7" s="119">
        <v>817333</v>
      </c>
      <c r="D7" s="119">
        <v>1064572</v>
      </c>
      <c r="E7" s="120">
        <v>744543</v>
      </c>
      <c r="F7" s="120">
        <v>127837</v>
      </c>
      <c r="G7" s="121">
        <v>455928</v>
      </c>
      <c r="H7" s="120">
        <f t="shared" si="0"/>
        <v>4804672</v>
      </c>
      <c r="I7" s="122">
        <v>180735</v>
      </c>
      <c r="J7" s="120">
        <v>405405</v>
      </c>
      <c r="K7" s="121">
        <f t="shared" si="1"/>
        <v>4218532</v>
      </c>
      <c r="L7" s="145">
        <f t="shared" si="2"/>
        <v>349.73735698889072</v>
      </c>
      <c r="M7" s="101">
        <v>2026677</v>
      </c>
      <c r="N7" s="103">
        <f t="shared" si="3"/>
        <v>6245209</v>
      </c>
      <c r="O7" s="226">
        <f t="shared" si="4"/>
        <v>517.75899519151051</v>
      </c>
      <c r="P7" s="79">
        <v>12062</v>
      </c>
      <c r="Q7" s="48">
        <v>0.33</v>
      </c>
      <c r="R7" s="52" t="s">
        <v>83</v>
      </c>
      <c r="S7" s="174">
        <v>121527</v>
      </c>
      <c r="T7" s="199">
        <f t="shared" si="5"/>
        <v>9.9253663794876865E-2</v>
      </c>
      <c r="U7" s="31"/>
      <c r="V7" s="143">
        <f t="shared" si="6"/>
        <v>32.451708181423548</v>
      </c>
      <c r="W7" s="31"/>
      <c r="X7" s="31"/>
      <c r="Y7" s="161"/>
    </row>
    <row r="8" spans="1:25" s="3" customFormat="1">
      <c r="A8" s="12" t="s">
        <v>11</v>
      </c>
      <c r="B8" s="123">
        <v>78405</v>
      </c>
      <c r="C8" s="123">
        <v>96539</v>
      </c>
      <c r="D8" s="123">
        <v>0</v>
      </c>
      <c r="E8" s="124">
        <v>0</v>
      </c>
      <c r="F8" s="124">
        <v>0</v>
      </c>
      <c r="G8" s="125">
        <v>35417</v>
      </c>
      <c r="H8" s="124">
        <f t="shared" si="0"/>
        <v>210361</v>
      </c>
      <c r="I8" s="126">
        <v>0</v>
      </c>
      <c r="J8" s="124">
        <v>7359</v>
      </c>
      <c r="K8" s="125">
        <f t="shared" si="1"/>
        <v>203002</v>
      </c>
      <c r="L8" s="146">
        <f t="shared" si="2"/>
        <v>216.18956336528223</v>
      </c>
      <c r="M8" s="104">
        <v>192340</v>
      </c>
      <c r="N8" s="106">
        <f t="shared" si="3"/>
        <v>395342</v>
      </c>
      <c r="O8" s="227">
        <f t="shared" si="4"/>
        <v>421.02449414270501</v>
      </c>
      <c r="P8" s="214">
        <v>939</v>
      </c>
      <c r="Q8" s="14">
        <v>0.37</v>
      </c>
      <c r="R8" s="15" t="s">
        <v>132</v>
      </c>
      <c r="S8" s="175">
        <v>4341</v>
      </c>
      <c r="T8" s="220">
        <f t="shared" si="5"/>
        <v>0.21630960608154803</v>
      </c>
      <c r="U8" s="31"/>
      <c r="V8" s="143">
        <f t="shared" si="6"/>
        <v>48.651547267935101</v>
      </c>
      <c r="W8" s="31"/>
      <c r="X8" s="31"/>
      <c r="Y8" s="161"/>
    </row>
    <row r="9" spans="1:25" s="3" customFormat="1">
      <c r="A9" s="41" t="s">
        <v>32</v>
      </c>
      <c r="B9" s="115">
        <v>1027842</v>
      </c>
      <c r="C9" s="115">
        <v>652384</v>
      </c>
      <c r="D9" s="115">
        <v>1066944</v>
      </c>
      <c r="E9" s="116">
        <v>534359</v>
      </c>
      <c r="F9" s="116">
        <v>1056817</v>
      </c>
      <c r="G9" s="117">
        <v>812883</v>
      </c>
      <c r="H9" s="116">
        <f t="shared" si="0"/>
        <v>5151229</v>
      </c>
      <c r="I9" s="118">
        <v>539900</v>
      </c>
      <c r="J9" s="116">
        <v>336575</v>
      </c>
      <c r="K9" s="117">
        <f t="shared" si="1"/>
        <v>4274754</v>
      </c>
      <c r="L9" s="144">
        <f t="shared" si="2"/>
        <v>285.57378582403635</v>
      </c>
      <c r="M9" s="95">
        <v>1709923</v>
      </c>
      <c r="N9" s="97">
        <f t="shared" si="3"/>
        <v>5984677</v>
      </c>
      <c r="O9" s="225">
        <f t="shared" si="4"/>
        <v>399.80472977486806</v>
      </c>
      <c r="P9" s="78">
        <v>14969</v>
      </c>
      <c r="Q9" s="47">
        <v>0.2</v>
      </c>
      <c r="R9" s="51" t="s">
        <v>75</v>
      </c>
      <c r="S9" s="173">
        <v>113741</v>
      </c>
      <c r="T9" s="219">
        <f t="shared" si="5"/>
        <v>0.13160601717938122</v>
      </c>
      <c r="U9" s="31"/>
      <c r="V9" s="143">
        <f t="shared" si="6"/>
        <v>28.571683985618606</v>
      </c>
      <c r="W9" s="31"/>
      <c r="X9" s="31"/>
      <c r="Y9" s="161"/>
    </row>
    <row r="10" spans="1:25" s="3" customFormat="1">
      <c r="A10" s="42" t="s">
        <v>47</v>
      </c>
      <c r="B10" s="119">
        <v>1181563</v>
      </c>
      <c r="C10" s="119">
        <v>476420</v>
      </c>
      <c r="D10" s="119">
        <v>153214</v>
      </c>
      <c r="E10" s="120">
        <v>0</v>
      </c>
      <c r="F10" s="120">
        <v>49211</v>
      </c>
      <c r="G10" s="121">
        <v>180923</v>
      </c>
      <c r="H10" s="120">
        <f t="shared" si="0"/>
        <v>2041331</v>
      </c>
      <c r="I10" s="122">
        <v>31952</v>
      </c>
      <c r="J10" s="120">
        <v>174235</v>
      </c>
      <c r="K10" s="121">
        <f t="shared" si="1"/>
        <v>1835144</v>
      </c>
      <c r="L10" s="145">
        <f t="shared" si="2"/>
        <v>260.52583759227713</v>
      </c>
      <c r="M10" s="101">
        <v>938249</v>
      </c>
      <c r="N10" s="103">
        <f t="shared" si="3"/>
        <v>2773393</v>
      </c>
      <c r="O10" s="226">
        <f t="shared" si="4"/>
        <v>393.72416240772287</v>
      </c>
      <c r="P10" s="79">
        <v>7044</v>
      </c>
      <c r="Q10" s="48">
        <v>0.57999999999999996</v>
      </c>
      <c r="R10" s="50" t="s">
        <v>66</v>
      </c>
      <c r="S10" s="174">
        <v>83432</v>
      </c>
      <c r="T10" s="199">
        <f t="shared" si="5"/>
        <v>8.4428037203950521E-2</v>
      </c>
      <c r="U10" s="31"/>
      <c r="V10" s="143">
        <f t="shared" si="6"/>
        <v>33.830365909194981</v>
      </c>
      <c r="W10" s="31"/>
      <c r="X10" s="31"/>
      <c r="Y10" s="161"/>
    </row>
    <row r="11" spans="1:25" s="3" customFormat="1">
      <c r="A11" s="42" t="s">
        <v>20</v>
      </c>
      <c r="B11" s="119">
        <v>392413</v>
      </c>
      <c r="C11" s="119">
        <v>450330</v>
      </c>
      <c r="D11" s="119">
        <v>243087</v>
      </c>
      <c r="E11" s="120">
        <v>60741</v>
      </c>
      <c r="F11" s="120">
        <v>190760</v>
      </c>
      <c r="G11" s="121">
        <v>127991</v>
      </c>
      <c r="H11" s="120">
        <f t="shared" si="0"/>
        <v>1465322</v>
      </c>
      <c r="I11" s="122">
        <v>46516</v>
      </c>
      <c r="J11" s="120">
        <v>106289</v>
      </c>
      <c r="K11" s="121">
        <f t="shared" si="1"/>
        <v>1312517</v>
      </c>
      <c r="L11" s="145">
        <f t="shared" si="2"/>
        <v>254.85766990291262</v>
      </c>
      <c r="M11" s="101">
        <v>540805</v>
      </c>
      <c r="N11" s="103">
        <f t="shared" si="3"/>
        <v>1853322</v>
      </c>
      <c r="O11" s="226">
        <f t="shared" si="4"/>
        <v>359.86834951456308</v>
      </c>
      <c r="P11" s="79">
        <v>5150</v>
      </c>
      <c r="Q11" s="48">
        <v>0.27</v>
      </c>
      <c r="R11" s="52" t="s">
        <v>75</v>
      </c>
      <c r="S11" s="174">
        <v>31299</v>
      </c>
      <c r="T11" s="199">
        <f t="shared" si="5"/>
        <v>0.16454199814690565</v>
      </c>
      <c r="U11" s="31"/>
      <c r="V11" s="143">
        <f t="shared" si="6"/>
        <v>29.18030433999057</v>
      </c>
      <c r="W11" s="31"/>
      <c r="X11" s="31"/>
      <c r="Y11" s="161"/>
    </row>
    <row r="12" spans="1:25" s="3" customFormat="1">
      <c r="A12" s="42" t="s">
        <v>39</v>
      </c>
      <c r="B12" s="119">
        <v>60521</v>
      </c>
      <c r="C12" s="119">
        <v>23660</v>
      </c>
      <c r="D12" s="119">
        <v>11992</v>
      </c>
      <c r="E12" s="120">
        <v>16142</v>
      </c>
      <c r="F12" s="120">
        <v>0</v>
      </c>
      <c r="G12" s="121">
        <v>82346</v>
      </c>
      <c r="H12" s="120">
        <f t="shared" si="0"/>
        <v>194661</v>
      </c>
      <c r="I12" s="122">
        <v>17411</v>
      </c>
      <c r="J12" s="120">
        <v>23398</v>
      </c>
      <c r="K12" s="121">
        <f t="shared" si="1"/>
        <v>153852</v>
      </c>
      <c r="L12" s="145">
        <f t="shared" si="2"/>
        <v>139.23257918552036</v>
      </c>
      <c r="M12" s="101">
        <v>198220</v>
      </c>
      <c r="N12" s="103">
        <f t="shared" si="3"/>
        <v>352072</v>
      </c>
      <c r="O12" s="226">
        <f t="shared" si="4"/>
        <v>318.61719457013572</v>
      </c>
      <c r="P12" s="79">
        <v>1105</v>
      </c>
      <c r="Q12" s="48">
        <v>0.31</v>
      </c>
      <c r="R12" s="52" t="s">
        <v>72</v>
      </c>
      <c r="S12" s="174">
        <v>6511</v>
      </c>
      <c r="T12" s="199">
        <f t="shared" si="5"/>
        <v>0.16971279373368145</v>
      </c>
      <c r="U12" s="31"/>
      <c r="V12" s="143">
        <f t="shared" si="6"/>
        <v>56.30098388965893</v>
      </c>
      <c r="W12" s="31"/>
      <c r="X12" s="31"/>
      <c r="Y12" s="161"/>
    </row>
    <row r="13" spans="1:25" s="3" customFormat="1">
      <c r="A13" s="12" t="s">
        <v>3</v>
      </c>
      <c r="B13" s="123">
        <v>498177</v>
      </c>
      <c r="C13" s="123">
        <v>209567</v>
      </c>
      <c r="D13" s="123">
        <v>0</v>
      </c>
      <c r="E13" s="124">
        <v>76</v>
      </c>
      <c r="F13" s="124">
        <v>815721</v>
      </c>
      <c r="G13" s="125">
        <v>253138</v>
      </c>
      <c r="H13" s="124">
        <f t="shared" si="0"/>
        <v>1776679</v>
      </c>
      <c r="I13" s="126">
        <v>118432</v>
      </c>
      <c r="J13" s="124">
        <v>126331</v>
      </c>
      <c r="K13" s="125">
        <f t="shared" si="1"/>
        <v>1531916</v>
      </c>
      <c r="L13" s="146">
        <f t="shared" si="2"/>
        <v>225.77980840088429</v>
      </c>
      <c r="M13" s="104">
        <v>553997</v>
      </c>
      <c r="N13" s="106">
        <f t="shared" si="3"/>
        <v>2085913</v>
      </c>
      <c r="O13" s="227">
        <f t="shared" si="4"/>
        <v>307.43006632277081</v>
      </c>
      <c r="P13" s="80">
        <v>6785</v>
      </c>
      <c r="Q13" s="14">
        <v>0.28000000000000003</v>
      </c>
      <c r="R13" s="21" t="s">
        <v>68</v>
      </c>
      <c r="S13" s="175">
        <v>60593</v>
      </c>
      <c r="T13" s="220">
        <f t="shared" si="5"/>
        <v>0.11197663096397274</v>
      </c>
      <c r="U13" s="31"/>
      <c r="V13" s="143">
        <f t="shared" si="6"/>
        <v>26.55896962145593</v>
      </c>
      <c r="W13" s="31"/>
      <c r="X13" s="31"/>
      <c r="Y13" s="161"/>
    </row>
    <row r="14" spans="1:25" s="3" customFormat="1">
      <c r="A14" s="41" t="s">
        <v>13</v>
      </c>
      <c r="B14" s="115">
        <v>1380702</v>
      </c>
      <c r="C14" s="115">
        <v>1191681</v>
      </c>
      <c r="D14" s="115">
        <v>894083</v>
      </c>
      <c r="E14" s="116">
        <v>51635</v>
      </c>
      <c r="F14" s="116">
        <v>275</v>
      </c>
      <c r="G14" s="117">
        <v>70793</v>
      </c>
      <c r="H14" s="116">
        <f t="shared" si="0"/>
        <v>3589169</v>
      </c>
      <c r="I14" s="118">
        <v>154244</v>
      </c>
      <c r="J14" s="116">
        <v>214678</v>
      </c>
      <c r="K14" s="117">
        <f t="shared" si="1"/>
        <v>3220247</v>
      </c>
      <c r="L14" s="144">
        <f t="shared" si="2"/>
        <v>200.5384854900984</v>
      </c>
      <c r="M14" s="95">
        <v>1233078</v>
      </c>
      <c r="N14" s="97">
        <f t="shared" si="3"/>
        <v>4453325</v>
      </c>
      <c r="O14" s="225">
        <f t="shared" si="4"/>
        <v>277.3275003113713</v>
      </c>
      <c r="P14" s="78">
        <v>16058</v>
      </c>
      <c r="Q14" s="47">
        <v>0.38</v>
      </c>
      <c r="R14" s="51" t="s">
        <v>128</v>
      </c>
      <c r="S14" s="173">
        <v>139159</v>
      </c>
      <c r="T14" s="219">
        <f t="shared" si="5"/>
        <v>0.11539318333704611</v>
      </c>
      <c r="U14" s="31"/>
      <c r="V14" s="143">
        <f t="shared" si="6"/>
        <v>27.688929058624733</v>
      </c>
      <c r="W14" s="31"/>
      <c r="X14" s="31"/>
      <c r="Y14" s="161"/>
    </row>
    <row r="15" spans="1:25" s="3" customFormat="1">
      <c r="A15" s="42" t="s">
        <v>7</v>
      </c>
      <c r="B15" s="119">
        <v>341355</v>
      </c>
      <c r="C15" s="119">
        <v>161592</v>
      </c>
      <c r="D15" s="119">
        <v>183</v>
      </c>
      <c r="E15" s="120">
        <v>23</v>
      </c>
      <c r="F15" s="120">
        <v>7</v>
      </c>
      <c r="G15" s="121">
        <v>88676</v>
      </c>
      <c r="H15" s="120">
        <f t="shared" si="0"/>
        <v>591836</v>
      </c>
      <c r="I15" s="122">
        <v>0</v>
      </c>
      <c r="J15" s="120">
        <v>8642</v>
      </c>
      <c r="K15" s="121">
        <f t="shared" si="1"/>
        <v>583194</v>
      </c>
      <c r="L15" s="145">
        <f t="shared" si="2"/>
        <v>156.89911218724777</v>
      </c>
      <c r="M15" s="101">
        <v>392563</v>
      </c>
      <c r="N15" s="103">
        <f t="shared" si="3"/>
        <v>975757</v>
      </c>
      <c r="O15" s="226">
        <f t="shared" si="4"/>
        <v>262.51197202044659</v>
      </c>
      <c r="P15" s="79">
        <v>3717</v>
      </c>
      <c r="Q15" s="48">
        <v>0.57999999999999996</v>
      </c>
      <c r="R15" s="52" t="s">
        <v>73</v>
      </c>
      <c r="S15" s="174">
        <v>21296</v>
      </c>
      <c r="T15" s="199">
        <f t="shared" si="5"/>
        <v>0.17453981968444779</v>
      </c>
      <c r="U15" s="31"/>
      <c r="V15" s="143">
        <f t="shared" si="6"/>
        <v>40.23163554040606</v>
      </c>
      <c r="W15" s="31"/>
      <c r="X15" s="31"/>
      <c r="Y15" s="161"/>
    </row>
    <row r="16" spans="1:25" s="3" customFormat="1">
      <c r="A16" s="42" t="s">
        <v>44</v>
      </c>
      <c r="B16" s="119">
        <v>352326</v>
      </c>
      <c r="C16" s="119">
        <v>109191</v>
      </c>
      <c r="D16" s="119">
        <v>1271</v>
      </c>
      <c r="E16" s="120">
        <v>134566</v>
      </c>
      <c r="F16" s="120">
        <v>344174</v>
      </c>
      <c r="G16" s="121">
        <v>81752</v>
      </c>
      <c r="H16" s="120">
        <f t="shared" si="0"/>
        <v>1023280</v>
      </c>
      <c r="I16" s="122">
        <v>0</v>
      </c>
      <c r="J16" s="120">
        <v>45601</v>
      </c>
      <c r="K16" s="121">
        <f t="shared" si="1"/>
        <v>977679</v>
      </c>
      <c r="L16" s="145">
        <f t="shared" si="2"/>
        <v>167.66918195849769</v>
      </c>
      <c r="M16" s="101">
        <v>293512</v>
      </c>
      <c r="N16" s="103">
        <f t="shared" si="3"/>
        <v>1271191</v>
      </c>
      <c r="O16" s="226">
        <f t="shared" si="4"/>
        <v>218.0056594066198</v>
      </c>
      <c r="P16" s="79">
        <v>5831</v>
      </c>
      <c r="Q16" s="48">
        <v>0.34</v>
      </c>
      <c r="R16" s="50" t="s">
        <v>146</v>
      </c>
      <c r="S16" s="174">
        <v>44223</v>
      </c>
      <c r="T16" s="199">
        <f t="shared" si="5"/>
        <v>0.13185446487122085</v>
      </c>
      <c r="U16" s="31"/>
      <c r="V16" s="143">
        <f t="shared" si="6"/>
        <v>23.08952785222677</v>
      </c>
      <c r="W16" s="31"/>
      <c r="X16" s="31"/>
      <c r="Y16" s="161"/>
    </row>
    <row r="17" spans="1:25" s="3" customFormat="1">
      <c r="A17" s="42" t="s">
        <v>14</v>
      </c>
      <c r="B17" s="119">
        <v>793884</v>
      </c>
      <c r="C17" s="119">
        <v>214744</v>
      </c>
      <c r="D17" s="119">
        <v>149246</v>
      </c>
      <c r="E17" s="120">
        <v>496</v>
      </c>
      <c r="F17" s="120">
        <v>82900</v>
      </c>
      <c r="G17" s="121">
        <v>285138</v>
      </c>
      <c r="H17" s="120">
        <f t="shared" si="0"/>
        <v>1526408</v>
      </c>
      <c r="I17" s="122">
        <v>243437</v>
      </c>
      <c r="J17" s="120">
        <v>3259</v>
      </c>
      <c r="K17" s="121">
        <f t="shared" si="1"/>
        <v>1279712</v>
      </c>
      <c r="L17" s="145">
        <f t="shared" si="2"/>
        <v>114.38255273507329</v>
      </c>
      <c r="M17" s="101">
        <v>1084642</v>
      </c>
      <c r="N17" s="103">
        <f t="shared" si="3"/>
        <v>2364354</v>
      </c>
      <c r="O17" s="226">
        <f t="shared" si="4"/>
        <v>211.32946013585985</v>
      </c>
      <c r="P17" s="79">
        <v>11188</v>
      </c>
      <c r="Q17" s="48">
        <v>0.52</v>
      </c>
      <c r="R17" s="52" t="s">
        <v>88</v>
      </c>
      <c r="S17" s="174">
        <v>95472</v>
      </c>
      <c r="T17" s="199">
        <f t="shared" si="5"/>
        <v>0.11718619071560248</v>
      </c>
      <c r="U17" s="31"/>
      <c r="V17" s="143">
        <f t="shared" si="6"/>
        <v>45.874771713542053</v>
      </c>
      <c r="W17" s="31"/>
      <c r="X17" s="31"/>
      <c r="Y17" s="161"/>
    </row>
    <row r="18" spans="1:25" s="3" customFormat="1">
      <c r="A18" s="12" t="s">
        <v>6</v>
      </c>
      <c r="B18" s="123">
        <v>528361</v>
      </c>
      <c r="C18" s="123">
        <v>733716</v>
      </c>
      <c r="D18" s="123">
        <v>0</v>
      </c>
      <c r="E18" s="124">
        <v>279034</v>
      </c>
      <c r="F18" s="124">
        <v>10127</v>
      </c>
      <c r="G18" s="125">
        <v>51649</v>
      </c>
      <c r="H18" s="124">
        <f t="shared" si="0"/>
        <v>1602887</v>
      </c>
      <c r="I18" s="126">
        <v>50077</v>
      </c>
      <c r="J18" s="124">
        <v>140060</v>
      </c>
      <c r="K18" s="125">
        <f t="shared" si="1"/>
        <v>1412750</v>
      </c>
      <c r="L18" s="146">
        <f t="shared" si="2"/>
        <v>155.3838539375275</v>
      </c>
      <c r="M18" s="104">
        <v>411122</v>
      </c>
      <c r="N18" s="106">
        <f t="shared" si="3"/>
        <v>1823872</v>
      </c>
      <c r="O18" s="227">
        <f t="shared" si="4"/>
        <v>200.6018477782666</v>
      </c>
      <c r="P18" s="80">
        <v>9092</v>
      </c>
      <c r="Q18" s="14">
        <v>0.33</v>
      </c>
      <c r="R18" s="15" t="s">
        <v>129</v>
      </c>
      <c r="S18" s="175">
        <v>88166</v>
      </c>
      <c r="T18" s="220">
        <f t="shared" si="5"/>
        <v>0.1031236531089082</v>
      </c>
      <c r="U18" s="31"/>
      <c r="V18" s="143">
        <f t="shared" si="6"/>
        <v>22.541165169485577</v>
      </c>
      <c r="W18" s="31"/>
      <c r="X18" s="31"/>
      <c r="Y18" s="161"/>
    </row>
    <row r="19" spans="1:25" s="3" customFormat="1">
      <c r="A19" s="41" t="s">
        <v>35</v>
      </c>
      <c r="B19" s="115">
        <v>1799145</v>
      </c>
      <c r="C19" s="115">
        <v>738306</v>
      </c>
      <c r="D19" s="115">
        <v>190736</v>
      </c>
      <c r="E19" s="116">
        <v>22627</v>
      </c>
      <c r="F19" s="116">
        <v>0</v>
      </c>
      <c r="G19" s="117">
        <v>214187</v>
      </c>
      <c r="H19" s="116">
        <f t="shared" si="0"/>
        <v>2965001</v>
      </c>
      <c r="I19" s="118">
        <v>285153</v>
      </c>
      <c r="J19" s="116">
        <v>300320</v>
      </c>
      <c r="K19" s="117">
        <f t="shared" si="1"/>
        <v>2379528</v>
      </c>
      <c r="L19" s="144">
        <f t="shared" si="2"/>
        <v>123.5091871691062</v>
      </c>
      <c r="M19" s="95">
        <v>1119873</v>
      </c>
      <c r="N19" s="97">
        <f t="shared" si="3"/>
        <v>3499401</v>
      </c>
      <c r="O19" s="225">
        <f t="shared" si="4"/>
        <v>181.6360946745562</v>
      </c>
      <c r="P19" s="78">
        <v>19266</v>
      </c>
      <c r="Q19" s="47">
        <v>0.61</v>
      </c>
      <c r="R19" s="51" t="s">
        <v>83</v>
      </c>
      <c r="S19" s="173">
        <v>125162</v>
      </c>
      <c r="T19" s="219">
        <f t="shared" si="5"/>
        <v>0.15392850865278598</v>
      </c>
      <c r="U19" s="31"/>
      <c r="V19" s="143">
        <f t="shared" si="6"/>
        <v>32.001848316326139</v>
      </c>
      <c r="W19" s="31"/>
      <c r="X19" s="31"/>
      <c r="Y19" s="161"/>
    </row>
    <row r="20" spans="1:25" s="3" customFormat="1">
      <c r="A20" s="42" t="s">
        <v>36</v>
      </c>
      <c r="B20" s="119">
        <v>387071</v>
      </c>
      <c r="C20" s="119">
        <v>640697</v>
      </c>
      <c r="D20" s="119">
        <v>198207</v>
      </c>
      <c r="E20" s="120">
        <v>130208</v>
      </c>
      <c r="F20" s="120">
        <v>0</v>
      </c>
      <c r="G20" s="121">
        <v>307067</v>
      </c>
      <c r="H20" s="120">
        <f t="shared" si="0"/>
        <v>1663250</v>
      </c>
      <c r="I20" s="122">
        <v>52858</v>
      </c>
      <c r="J20" s="120">
        <v>59031</v>
      </c>
      <c r="K20" s="121">
        <f t="shared" si="1"/>
        <v>1551361</v>
      </c>
      <c r="L20" s="145">
        <f t="shared" si="2"/>
        <v>126.29119179420384</v>
      </c>
      <c r="M20" s="101">
        <v>586798</v>
      </c>
      <c r="N20" s="103">
        <f t="shared" si="3"/>
        <v>2138159</v>
      </c>
      <c r="O20" s="226">
        <f t="shared" si="4"/>
        <v>174.06048518397915</v>
      </c>
      <c r="P20" s="79">
        <v>12284</v>
      </c>
      <c r="Q20" s="48">
        <v>0.23</v>
      </c>
      <c r="R20" s="52" t="s">
        <v>68</v>
      </c>
      <c r="S20" s="174">
        <v>112922</v>
      </c>
      <c r="T20" s="199">
        <f t="shared" si="5"/>
        <v>0.10878305378934132</v>
      </c>
      <c r="U20" s="31"/>
      <c r="V20" s="143">
        <f t="shared" si="6"/>
        <v>27.444076890446407</v>
      </c>
      <c r="W20" s="31"/>
      <c r="X20" s="31"/>
      <c r="Y20" s="161"/>
    </row>
    <row r="21" spans="1:25" s="3" customFormat="1">
      <c r="A21" s="42" t="s">
        <v>23</v>
      </c>
      <c r="B21" s="119">
        <v>551511</v>
      </c>
      <c r="C21" s="119">
        <v>440521</v>
      </c>
      <c r="D21" s="119">
        <v>0</v>
      </c>
      <c r="E21" s="120">
        <v>0</v>
      </c>
      <c r="F21" s="120">
        <v>284087</v>
      </c>
      <c r="G21" s="121">
        <v>69830</v>
      </c>
      <c r="H21" s="120">
        <f t="shared" si="0"/>
        <v>1345949</v>
      </c>
      <c r="I21" s="122">
        <v>0</v>
      </c>
      <c r="J21" s="120">
        <v>109777</v>
      </c>
      <c r="K21" s="121">
        <f t="shared" si="1"/>
        <v>1236172</v>
      </c>
      <c r="L21" s="145">
        <f t="shared" si="2"/>
        <v>104.04612406363101</v>
      </c>
      <c r="M21" s="101">
        <v>805235</v>
      </c>
      <c r="N21" s="103">
        <f t="shared" si="3"/>
        <v>2041407</v>
      </c>
      <c r="O21" s="226">
        <f t="shared" si="4"/>
        <v>171.82114300143087</v>
      </c>
      <c r="P21" s="79">
        <v>11881</v>
      </c>
      <c r="Q21" s="48">
        <v>0.41</v>
      </c>
      <c r="R21" s="52" t="s">
        <v>61</v>
      </c>
      <c r="S21" s="174">
        <v>137693</v>
      </c>
      <c r="T21" s="199">
        <f t="shared" si="5"/>
        <v>8.628615833775137E-2</v>
      </c>
      <c r="U21" s="31"/>
      <c r="V21" s="143">
        <f t="shared" si="6"/>
        <v>39.445098405168594</v>
      </c>
      <c r="W21" s="31"/>
      <c r="X21" s="31"/>
      <c r="Y21" s="161"/>
    </row>
    <row r="22" spans="1:25" s="3" customFormat="1">
      <c r="A22" s="42" t="s">
        <v>18</v>
      </c>
      <c r="B22" s="119">
        <v>598131</v>
      </c>
      <c r="C22" s="119">
        <v>237516</v>
      </c>
      <c r="D22" s="119">
        <v>39808</v>
      </c>
      <c r="E22" s="120">
        <v>1104949</v>
      </c>
      <c r="F22" s="120">
        <v>78644</v>
      </c>
      <c r="G22" s="121">
        <v>57459</v>
      </c>
      <c r="H22" s="120">
        <f t="shared" si="0"/>
        <v>2116507</v>
      </c>
      <c r="I22" s="122">
        <v>0</v>
      </c>
      <c r="J22" s="120">
        <v>64885</v>
      </c>
      <c r="K22" s="121">
        <f t="shared" si="1"/>
        <v>2051622</v>
      </c>
      <c r="L22" s="145">
        <f t="shared" si="2"/>
        <v>122.99154726934836</v>
      </c>
      <c r="M22" s="101">
        <v>667604</v>
      </c>
      <c r="N22" s="103">
        <f t="shared" si="3"/>
        <v>2719226</v>
      </c>
      <c r="O22" s="226">
        <f t="shared" si="4"/>
        <v>163.01336850308735</v>
      </c>
      <c r="P22" s="79">
        <v>16681</v>
      </c>
      <c r="Q22" s="48">
        <v>0.28000000000000003</v>
      </c>
      <c r="R22" s="52" t="s">
        <v>77</v>
      </c>
      <c r="S22" s="174">
        <v>61004</v>
      </c>
      <c r="T22" s="199">
        <f t="shared" si="5"/>
        <v>0.27344108583043736</v>
      </c>
      <c r="U22" s="31"/>
      <c r="V22" s="143">
        <f t="shared" si="6"/>
        <v>24.551250980977677</v>
      </c>
      <c r="W22" s="31"/>
      <c r="X22" s="31"/>
      <c r="Y22" s="161"/>
    </row>
    <row r="23" spans="1:25" s="3" customFormat="1">
      <c r="A23" s="12" t="s">
        <v>15</v>
      </c>
      <c r="B23" s="123">
        <v>424694</v>
      </c>
      <c r="C23" s="123">
        <v>421796</v>
      </c>
      <c r="D23" s="123">
        <v>0</v>
      </c>
      <c r="E23" s="124">
        <v>50321</v>
      </c>
      <c r="F23" s="124">
        <v>284380</v>
      </c>
      <c r="G23" s="125">
        <v>15649</v>
      </c>
      <c r="H23" s="124">
        <f t="shared" si="0"/>
        <v>1196840</v>
      </c>
      <c r="I23" s="126">
        <v>0</v>
      </c>
      <c r="J23" s="124">
        <v>117728</v>
      </c>
      <c r="K23" s="125">
        <f t="shared" si="1"/>
        <v>1079112</v>
      </c>
      <c r="L23" s="146">
        <f t="shared" si="2"/>
        <v>121.42590300438843</v>
      </c>
      <c r="M23" s="104">
        <v>333124</v>
      </c>
      <c r="N23" s="106">
        <f t="shared" si="3"/>
        <v>1412236</v>
      </c>
      <c r="O23" s="227">
        <f t="shared" si="4"/>
        <v>158.91031844266908</v>
      </c>
      <c r="P23" s="80">
        <v>8887</v>
      </c>
      <c r="Q23" s="14">
        <v>0.35</v>
      </c>
      <c r="R23" s="15" t="s">
        <v>67</v>
      </c>
      <c r="S23" s="175">
        <v>114195</v>
      </c>
      <c r="T23" s="220">
        <f t="shared" si="5"/>
        <v>7.7823022023731342E-2</v>
      </c>
      <c r="U23" s="31"/>
      <c r="V23" s="143">
        <f t="shared" si="6"/>
        <v>23.588408736216891</v>
      </c>
      <c r="W23" s="31"/>
      <c r="X23" s="31"/>
      <c r="Y23" s="161"/>
    </row>
    <row r="24" spans="1:25" s="3" customFormat="1">
      <c r="A24" s="41" t="s">
        <v>29</v>
      </c>
      <c r="B24" s="115">
        <v>135691</v>
      </c>
      <c r="C24" s="115">
        <v>124310</v>
      </c>
      <c r="D24" s="115">
        <v>103029</v>
      </c>
      <c r="E24" s="116">
        <v>0</v>
      </c>
      <c r="F24" s="116">
        <v>0</v>
      </c>
      <c r="G24" s="117">
        <v>163169</v>
      </c>
      <c r="H24" s="116">
        <f t="shared" si="0"/>
        <v>526199</v>
      </c>
      <c r="I24" s="118">
        <v>4106</v>
      </c>
      <c r="J24" s="116">
        <v>61565</v>
      </c>
      <c r="K24" s="117">
        <f t="shared" si="1"/>
        <v>460528</v>
      </c>
      <c r="L24" s="144">
        <f t="shared" si="2"/>
        <v>115.42055137844612</v>
      </c>
      <c r="M24" s="95">
        <v>163357</v>
      </c>
      <c r="N24" s="97">
        <f t="shared" si="3"/>
        <v>623885</v>
      </c>
      <c r="O24" s="225">
        <f t="shared" si="4"/>
        <v>156.36215538847117</v>
      </c>
      <c r="P24" s="78">
        <v>3990</v>
      </c>
      <c r="Q24" s="47">
        <v>0.26</v>
      </c>
      <c r="R24" s="51" t="s">
        <v>62</v>
      </c>
      <c r="S24" s="160">
        <v>15838</v>
      </c>
      <c r="T24" s="219">
        <f t="shared" si="5"/>
        <v>0.25192574820053037</v>
      </c>
      <c r="U24" s="31"/>
      <c r="V24" s="143">
        <f t="shared" si="6"/>
        <v>26.183831956209879</v>
      </c>
      <c r="W24" s="31"/>
      <c r="X24" s="31"/>
      <c r="Y24" s="161"/>
    </row>
    <row r="25" spans="1:25" s="3" customFormat="1">
      <c r="A25" s="42" t="s">
        <v>22</v>
      </c>
      <c r="B25" s="119">
        <v>826594</v>
      </c>
      <c r="C25" s="119">
        <v>751445</v>
      </c>
      <c r="D25" s="119">
        <v>35126</v>
      </c>
      <c r="E25" s="120">
        <v>158239</v>
      </c>
      <c r="F25" s="120">
        <v>71270</v>
      </c>
      <c r="G25" s="121">
        <v>151115</v>
      </c>
      <c r="H25" s="120">
        <f t="shared" si="0"/>
        <v>1993789</v>
      </c>
      <c r="I25" s="122">
        <v>1017308</v>
      </c>
      <c r="J25" s="120">
        <v>238939</v>
      </c>
      <c r="K25" s="121">
        <f t="shared" si="1"/>
        <v>737542</v>
      </c>
      <c r="L25" s="145">
        <f t="shared" si="2"/>
        <v>76.247493021813298</v>
      </c>
      <c r="M25" s="101">
        <v>748660</v>
      </c>
      <c r="N25" s="103">
        <f t="shared" si="3"/>
        <v>1486202</v>
      </c>
      <c r="O25" s="226">
        <f t="shared" si="4"/>
        <v>153.6443709293911</v>
      </c>
      <c r="P25" s="79">
        <v>9673</v>
      </c>
      <c r="Q25" s="48">
        <v>0.41</v>
      </c>
      <c r="R25" s="50" t="s">
        <v>78</v>
      </c>
      <c r="S25" s="158">
        <v>121595</v>
      </c>
      <c r="T25" s="199">
        <f t="shared" si="5"/>
        <v>7.9550968378633985E-2</v>
      </c>
      <c r="U25" s="31"/>
      <c r="V25" s="143">
        <f t="shared" si="6"/>
        <v>50.374040675493639</v>
      </c>
      <c r="W25" s="31"/>
      <c r="X25" s="31"/>
      <c r="Y25" s="161"/>
    </row>
    <row r="26" spans="1:25" s="3" customFormat="1">
      <c r="A26" s="42" t="s">
        <v>49</v>
      </c>
      <c r="B26" s="119">
        <v>733474</v>
      </c>
      <c r="C26" s="119">
        <v>401019</v>
      </c>
      <c r="D26" s="119">
        <v>0</v>
      </c>
      <c r="E26" s="120">
        <v>0</v>
      </c>
      <c r="F26" s="120">
        <v>0</v>
      </c>
      <c r="G26" s="121">
        <v>240745</v>
      </c>
      <c r="H26" s="120">
        <f t="shared" si="0"/>
        <v>1375238</v>
      </c>
      <c r="I26" s="122">
        <v>155533</v>
      </c>
      <c r="J26" s="120">
        <v>88414</v>
      </c>
      <c r="K26" s="121">
        <f t="shared" si="1"/>
        <v>1131291</v>
      </c>
      <c r="L26" s="145">
        <f t="shared" si="2"/>
        <v>96.124649502931433</v>
      </c>
      <c r="M26" s="101">
        <v>636478</v>
      </c>
      <c r="N26" s="103">
        <f t="shared" si="3"/>
        <v>1767769</v>
      </c>
      <c r="O26" s="226">
        <f t="shared" si="4"/>
        <v>150.20553997790807</v>
      </c>
      <c r="P26" s="79">
        <v>11769</v>
      </c>
      <c r="Q26" s="48">
        <v>0.53</v>
      </c>
      <c r="R26" s="52" t="s">
        <v>81</v>
      </c>
      <c r="S26" s="158">
        <v>114706</v>
      </c>
      <c r="T26" s="199">
        <f t="shared" si="5"/>
        <v>0.10260143322929925</v>
      </c>
      <c r="U26" s="31"/>
      <c r="V26" s="143">
        <f t="shared" si="6"/>
        <v>36.004591097592503</v>
      </c>
      <c r="W26" s="31"/>
      <c r="X26" s="31"/>
      <c r="Y26" s="161"/>
    </row>
    <row r="27" spans="1:25" s="3" customFormat="1">
      <c r="A27" s="42" t="s">
        <v>37</v>
      </c>
      <c r="B27" s="119">
        <v>337210</v>
      </c>
      <c r="C27" s="119">
        <v>331888</v>
      </c>
      <c r="D27" s="119">
        <v>0</v>
      </c>
      <c r="E27" s="120">
        <v>44357</v>
      </c>
      <c r="F27" s="120">
        <v>15177</v>
      </c>
      <c r="G27" s="121">
        <v>128099</v>
      </c>
      <c r="H27" s="120">
        <f t="shared" si="0"/>
        <v>856731</v>
      </c>
      <c r="I27" s="122">
        <v>133045</v>
      </c>
      <c r="J27" s="120">
        <v>85361</v>
      </c>
      <c r="K27" s="121">
        <f t="shared" si="1"/>
        <v>638325</v>
      </c>
      <c r="L27" s="145">
        <f t="shared" si="2"/>
        <v>84.703423566878982</v>
      </c>
      <c r="M27" s="101">
        <v>425587</v>
      </c>
      <c r="N27" s="103">
        <f t="shared" si="3"/>
        <v>1063912</v>
      </c>
      <c r="O27" s="226">
        <f t="shared" si="4"/>
        <v>141.17728237791931</v>
      </c>
      <c r="P27" s="79">
        <v>7536</v>
      </c>
      <c r="Q27" s="48">
        <v>0.39</v>
      </c>
      <c r="R27" s="50" t="s">
        <v>73</v>
      </c>
      <c r="S27" s="158">
        <v>59757</v>
      </c>
      <c r="T27" s="199">
        <f t="shared" si="5"/>
        <v>0.1261107485315528</v>
      </c>
      <c r="U27" s="31"/>
      <c r="V27" s="143">
        <f t="shared" si="6"/>
        <v>40.002086638744558</v>
      </c>
      <c r="W27" s="31"/>
      <c r="X27" s="31"/>
      <c r="Y27" s="161"/>
    </row>
    <row r="28" spans="1:25" s="3" customFormat="1">
      <c r="A28" s="12" t="s">
        <v>28</v>
      </c>
      <c r="B28" s="123">
        <v>291505</v>
      </c>
      <c r="C28" s="123">
        <v>214595</v>
      </c>
      <c r="D28" s="123">
        <v>628</v>
      </c>
      <c r="E28" s="124">
        <v>47</v>
      </c>
      <c r="F28" s="124">
        <v>0</v>
      </c>
      <c r="G28" s="125">
        <v>104287</v>
      </c>
      <c r="H28" s="124">
        <f t="shared" si="0"/>
        <v>611062</v>
      </c>
      <c r="I28" s="126">
        <v>0</v>
      </c>
      <c r="J28" s="124">
        <v>94487</v>
      </c>
      <c r="K28" s="125">
        <f t="shared" si="1"/>
        <v>516575</v>
      </c>
      <c r="L28" s="146">
        <f t="shared" si="2"/>
        <v>95.96414638677318</v>
      </c>
      <c r="M28" s="104">
        <v>231317</v>
      </c>
      <c r="N28" s="106">
        <f t="shared" si="3"/>
        <v>747892</v>
      </c>
      <c r="O28" s="227">
        <f t="shared" si="4"/>
        <v>138.93590934423185</v>
      </c>
      <c r="P28" s="80">
        <v>5383</v>
      </c>
      <c r="Q28" s="14">
        <v>0.48</v>
      </c>
      <c r="R28" s="21" t="s">
        <v>82</v>
      </c>
      <c r="S28" s="159">
        <v>33871</v>
      </c>
      <c r="T28" s="220">
        <f t="shared" si="5"/>
        <v>0.15892651530808066</v>
      </c>
      <c r="U28" s="31"/>
      <c r="V28" s="143">
        <f t="shared" si="6"/>
        <v>30.929198333449214</v>
      </c>
      <c r="W28" s="31"/>
      <c r="X28" s="31"/>
      <c r="Y28" s="161"/>
    </row>
    <row r="29" spans="1:25" s="3" customFormat="1">
      <c r="A29" s="41" t="s">
        <v>43</v>
      </c>
      <c r="B29" s="115">
        <v>1461034</v>
      </c>
      <c r="C29" s="127">
        <v>2226740</v>
      </c>
      <c r="D29" s="115">
        <v>342113</v>
      </c>
      <c r="E29" s="128">
        <v>0</v>
      </c>
      <c r="F29" s="116">
        <v>38908</v>
      </c>
      <c r="G29" s="128">
        <v>3162446</v>
      </c>
      <c r="H29" s="116">
        <f t="shared" si="0"/>
        <v>7231241</v>
      </c>
      <c r="I29" s="118">
        <v>0</v>
      </c>
      <c r="J29" s="128">
        <v>767562</v>
      </c>
      <c r="K29" s="117">
        <f t="shared" si="1"/>
        <v>6463679</v>
      </c>
      <c r="L29" s="144">
        <f t="shared" si="2"/>
        <v>80.821244138793375</v>
      </c>
      <c r="M29" s="107">
        <v>4095078</v>
      </c>
      <c r="N29" s="97">
        <f t="shared" si="3"/>
        <v>10558757</v>
      </c>
      <c r="O29" s="225">
        <f t="shared" si="4"/>
        <v>132.02572053766801</v>
      </c>
      <c r="P29" s="78">
        <v>79975</v>
      </c>
      <c r="Q29" s="43">
        <v>0.2</v>
      </c>
      <c r="R29" s="49" t="s">
        <v>61</v>
      </c>
      <c r="S29" s="160">
        <v>305854</v>
      </c>
      <c r="T29" s="219">
        <f t="shared" si="5"/>
        <v>0.26148096804357635</v>
      </c>
      <c r="U29" s="31"/>
      <c r="V29" s="143">
        <f t="shared" si="6"/>
        <v>38.783712893477897</v>
      </c>
      <c r="W29" s="31"/>
      <c r="X29" s="31"/>
      <c r="Y29" s="161"/>
    </row>
    <row r="30" spans="1:25" s="3" customFormat="1">
      <c r="A30" s="42" t="s">
        <v>2</v>
      </c>
      <c r="B30" s="119">
        <v>30141</v>
      </c>
      <c r="C30" s="127">
        <v>37698</v>
      </c>
      <c r="D30" s="119">
        <v>23590</v>
      </c>
      <c r="E30" s="128">
        <v>109465</v>
      </c>
      <c r="F30" s="120">
        <v>0</v>
      </c>
      <c r="G30" s="128">
        <v>262786</v>
      </c>
      <c r="H30" s="120">
        <f t="shared" si="0"/>
        <v>463680</v>
      </c>
      <c r="I30" s="122">
        <v>0</v>
      </c>
      <c r="J30" s="128">
        <v>38167</v>
      </c>
      <c r="K30" s="121">
        <f t="shared" si="1"/>
        <v>425513</v>
      </c>
      <c r="L30" s="145">
        <f t="shared" si="2"/>
        <v>75.298708193240131</v>
      </c>
      <c r="M30" s="107">
        <v>317679</v>
      </c>
      <c r="N30" s="103">
        <f t="shared" si="3"/>
        <v>743192</v>
      </c>
      <c r="O30" s="226">
        <f t="shared" si="4"/>
        <v>131.51513006547515</v>
      </c>
      <c r="P30" s="79">
        <v>5651</v>
      </c>
      <c r="Q30" s="43">
        <v>7.0000000000000007E-2</v>
      </c>
      <c r="R30" s="50" t="s">
        <v>70</v>
      </c>
      <c r="S30" s="158">
        <v>14437</v>
      </c>
      <c r="T30" s="199">
        <f t="shared" si="5"/>
        <v>0.3914248112488744</v>
      </c>
      <c r="U30" s="31"/>
      <c r="V30" s="143">
        <f t="shared" si="6"/>
        <v>42.745212542653846</v>
      </c>
      <c r="W30" s="31"/>
      <c r="X30" s="31"/>
      <c r="Y30" s="161"/>
    </row>
    <row r="31" spans="1:25" s="3" customFormat="1">
      <c r="A31" s="42" t="s">
        <v>1</v>
      </c>
      <c r="B31" s="119">
        <v>585386</v>
      </c>
      <c r="C31" s="127">
        <v>181498</v>
      </c>
      <c r="D31" s="119">
        <v>0</v>
      </c>
      <c r="E31" s="128">
        <v>87791</v>
      </c>
      <c r="F31" s="120">
        <v>48546</v>
      </c>
      <c r="G31" s="128">
        <v>143530</v>
      </c>
      <c r="H31" s="120">
        <f t="shared" si="0"/>
        <v>1046751</v>
      </c>
      <c r="I31" s="122">
        <v>285820</v>
      </c>
      <c r="J31" s="128">
        <v>124638</v>
      </c>
      <c r="K31" s="121">
        <f t="shared" si="1"/>
        <v>636293</v>
      </c>
      <c r="L31" s="145">
        <f t="shared" si="2"/>
        <v>58.183339429407461</v>
      </c>
      <c r="M31" s="107">
        <v>776333</v>
      </c>
      <c r="N31" s="103">
        <f t="shared" si="3"/>
        <v>1412626</v>
      </c>
      <c r="O31" s="226">
        <f t="shared" si="4"/>
        <v>129.17209217264082</v>
      </c>
      <c r="P31" s="79">
        <v>10936</v>
      </c>
      <c r="Q31" s="43">
        <v>0.56000000000000005</v>
      </c>
      <c r="R31" s="52" t="s">
        <v>74</v>
      </c>
      <c r="S31" s="158">
        <v>97323</v>
      </c>
      <c r="T31" s="199">
        <f t="shared" si="5"/>
        <v>0.11236809387297966</v>
      </c>
      <c r="U31" s="31"/>
      <c r="V31" s="143">
        <f t="shared" si="6"/>
        <v>54.956725984089204</v>
      </c>
      <c r="W31" s="31"/>
      <c r="X31" s="31"/>
      <c r="Y31" s="161"/>
    </row>
    <row r="32" spans="1:25" s="3" customFormat="1">
      <c r="A32" s="42" t="s">
        <v>42</v>
      </c>
      <c r="B32" s="119">
        <v>727931</v>
      </c>
      <c r="C32" s="127">
        <v>291952</v>
      </c>
      <c r="D32" s="119">
        <v>33</v>
      </c>
      <c r="E32" s="128">
        <v>0</v>
      </c>
      <c r="F32" s="120">
        <v>4195</v>
      </c>
      <c r="G32" s="128">
        <v>107147</v>
      </c>
      <c r="H32" s="120">
        <f t="shared" si="0"/>
        <v>1131258</v>
      </c>
      <c r="I32" s="122">
        <v>29467</v>
      </c>
      <c r="J32" s="128">
        <v>28900</v>
      </c>
      <c r="K32" s="121">
        <f t="shared" si="1"/>
        <v>1072891</v>
      </c>
      <c r="L32" s="145">
        <f t="shared" si="2"/>
        <v>77.264222958375342</v>
      </c>
      <c r="M32" s="107">
        <v>644132</v>
      </c>
      <c r="N32" s="103">
        <f t="shared" si="3"/>
        <v>1717023</v>
      </c>
      <c r="O32" s="226">
        <f t="shared" si="4"/>
        <v>123.6513754861011</v>
      </c>
      <c r="P32" s="79">
        <v>13886</v>
      </c>
      <c r="Q32" s="43">
        <v>0.64</v>
      </c>
      <c r="R32" s="52" t="s">
        <v>147</v>
      </c>
      <c r="S32" s="158">
        <v>91056</v>
      </c>
      <c r="T32" s="199">
        <f t="shared" si="5"/>
        <v>0.15249956070989282</v>
      </c>
      <c r="U32" s="31"/>
      <c r="V32" s="143">
        <f t="shared" si="6"/>
        <v>37.514465443969009</v>
      </c>
      <c r="W32" s="31"/>
      <c r="X32" s="31"/>
      <c r="Y32" s="161"/>
    </row>
    <row r="33" spans="1:25" s="3" customFormat="1">
      <c r="A33" s="12" t="s">
        <v>10</v>
      </c>
      <c r="B33" s="123">
        <v>791600</v>
      </c>
      <c r="C33" s="127">
        <v>338715</v>
      </c>
      <c r="D33" s="123">
        <v>28321</v>
      </c>
      <c r="E33" s="128">
        <v>0</v>
      </c>
      <c r="F33" s="124">
        <v>0</v>
      </c>
      <c r="G33" s="128">
        <v>192765</v>
      </c>
      <c r="H33" s="124">
        <f t="shared" si="0"/>
        <v>1351401</v>
      </c>
      <c r="I33" s="126">
        <v>105685</v>
      </c>
      <c r="J33" s="128">
        <v>222557</v>
      </c>
      <c r="K33" s="125">
        <f t="shared" si="1"/>
        <v>1023159</v>
      </c>
      <c r="L33" s="146">
        <f t="shared" si="2"/>
        <v>57.115049681813105</v>
      </c>
      <c r="M33" s="107">
        <v>1162924</v>
      </c>
      <c r="N33" s="106">
        <f t="shared" si="3"/>
        <v>2186083</v>
      </c>
      <c r="O33" s="227">
        <f t="shared" si="4"/>
        <v>122.03209780060288</v>
      </c>
      <c r="P33" s="80">
        <v>17914</v>
      </c>
      <c r="Q33" s="43">
        <v>0.59</v>
      </c>
      <c r="R33" s="21" t="s">
        <v>133</v>
      </c>
      <c r="S33" s="159">
        <v>118778</v>
      </c>
      <c r="T33" s="220">
        <f t="shared" si="5"/>
        <v>0.15081917526814731</v>
      </c>
      <c r="U33" s="31"/>
      <c r="V33" s="143">
        <f t="shared" si="6"/>
        <v>53.196699301902072</v>
      </c>
      <c r="W33" s="31"/>
      <c r="X33" s="31"/>
      <c r="Y33" s="161"/>
    </row>
    <row r="34" spans="1:25" s="3" customFormat="1">
      <c r="A34" s="41" t="s">
        <v>24</v>
      </c>
      <c r="B34" s="115">
        <v>393524</v>
      </c>
      <c r="C34" s="115">
        <v>136429</v>
      </c>
      <c r="D34" s="127">
        <v>0</v>
      </c>
      <c r="E34" s="116">
        <v>0</v>
      </c>
      <c r="F34" s="128">
        <v>41936</v>
      </c>
      <c r="G34" s="117">
        <v>29343</v>
      </c>
      <c r="H34" s="116">
        <f t="shared" si="0"/>
        <v>601232</v>
      </c>
      <c r="I34" s="118">
        <v>125514</v>
      </c>
      <c r="J34" s="116">
        <v>23775</v>
      </c>
      <c r="K34" s="128">
        <f t="shared" si="1"/>
        <v>451943</v>
      </c>
      <c r="L34" s="144">
        <f t="shared" si="2"/>
        <v>41.24696541024003</v>
      </c>
      <c r="M34" s="95">
        <v>720261</v>
      </c>
      <c r="N34" s="108">
        <f t="shared" si="3"/>
        <v>1172204</v>
      </c>
      <c r="O34" s="225">
        <f t="shared" si="4"/>
        <v>106.98220315779866</v>
      </c>
      <c r="P34" s="78">
        <v>10957</v>
      </c>
      <c r="Q34" s="47">
        <v>0.65</v>
      </c>
      <c r="R34" s="51" t="s">
        <v>135</v>
      </c>
      <c r="S34" s="160">
        <v>74624</v>
      </c>
      <c r="T34" s="219">
        <f t="shared" si="5"/>
        <v>0.14682943825042882</v>
      </c>
      <c r="U34" s="31"/>
      <c r="V34" s="143">
        <f t="shared" si="6"/>
        <v>61.445021515026397</v>
      </c>
      <c r="W34" s="31"/>
      <c r="X34" s="31"/>
      <c r="Y34" s="161"/>
    </row>
    <row r="35" spans="1:25" s="3" customFormat="1">
      <c r="A35" s="42" t="s">
        <v>12</v>
      </c>
      <c r="B35" s="119">
        <v>196454</v>
      </c>
      <c r="C35" s="119">
        <v>144858</v>
      </c>
      <c r="D35" s="127">
        <v>0</v>
      </c>
      <c r="E35" s="120">
        <v>0</v>
      </c>
      <c r="F35" s="128">
        <v>0</v>
      </c>
      <c r="G35" s="121">
        <v>15927</v>
      </c>
      <c r="H35" s="120">
        <f t="shared" si="0"/>
        <v>357239</v>
      </c>
      <c r="I35" s="122">
        <v>37280</v>
      </c>
      <c r="J35" s="120">
        <v>42481</v>
      </c>
      <c r="K35" s="128">
        <f t="shared" si="1"/>
        <v>277478</v>
      </c>
      <c r="L35" s="145">
        <f t="shared" si="2"/>
        <v>55.954426295624117</v>
      </c>
      <c r="M35" s="101">
        <v>227292</v>
      </c>
      <c r="N35" s="108">
        <f t="shared" si="3"/>
        <v>504770</v>
      </c>
      <c r="O35" s="226">
        <f t="shared" si="4"/>
        <v>101.78866706997378</v>
      </c>
      <c r="P35" s="79">
        <v>4959</v>
      </c>
      <c r="Q35" s="48">
        <v>0.55000000000000004</v>
      </c>
      <c r="R35" s="50" t="s">
        <v>134</v>
      </c>
      <c r="S35" s="158">
        <v>48416</v>
      </c>
      <c r="T35" s="199">
        <f t="shared" si="5"/>
        <v>0.1024248182419035</v>
      </c>
      <c r="U35" s="31"/>
      <c r="V35" s="143">
        <f t="shared" si="6"/>
        <v>45.028825009410227</v>
      </c>
      <c r="W35" s="31"/>
      <c r="X35" s="31"/>
      <c r="Y35" s="161"/>
    </row>
    <row r="36" spans="1:25" s="3" customFormat="1">
      <c r="A36" s="42" t="s">
        <v>16</v>
      </c>
      <c r="B36" s="119">
        <v>391379</v>
      </c>
      <c r="C36" s="119">
        <v>112940</v>
      </c>
      <c r="D36" s="127">
        <v>78515</v>
      </c>
      <c r="E36" s="120">
        <v>24382</v>
      </c>
      <c r="F36" s="128">
        <v>283294</v>
      </c>
      <c r="G36" s="121">
        <v>-61612</v>
      </c>
      <c r="H36" s="120">
        <f t="shared" ref="H36:H53" si="7">SUM(B36:G36)</f>
        <v>828898</v>
      </c>
      <c r="I36" s="122">
        <v>141423</v>
      </c>
      <c r="J36" s="120">
        <v>81513</v>
      </c>
      <c r="K36" s="128">
        <f t="shared" ref="K36:K53" si="8">(H36-I36-J36)</f>
        <v>605962</v>
      </c>
      <c r="L36" s="145">
        <f t="shared" ref="L36:L53" si="9">(K36/P36)</f>
        <v>58.439772398495514</v>
      </c>
      <c r="M36" s="101">
        <v>410928</v>
      </c>
      <c r="N36" s="108">
        <f t="shared" ref="N36:N53" si="10">(K36+M36)</f>
        <v>1016890</v>
      </c>
      <c r="O36" s="226">
        <f t="shared" ref="O36:O53" si="11">N36/P36</f>
        <v>98.070209277654541</v>
      </c>
      <c r="P36" s="79">
        <v>10369</v>
      </c>
      <c r="Q36" s="48">
        <v>0.47</v>
      </c>
      <c r="R36" s="210" t="s">
        <v>73</v>
      </c>
      <c r="S36" s="158">
        <v>140270</v>
      </c>
      <c r="T36" s="199">
        <f t="shared" ref="T36:T53" si="12">(P36/S36)</f>
        <v>7.3921722392528699E-2</v>
      </c>
      <c r="U36" s="31"/>
      <c r="V36" s="143">
        <f t="shared" si="6"/>
        <v>40.410270530735872</v>
      </c>
      <c r="W36" s="31"/>
      <c r="X36" s="31"/>
      <c r="Y36" s="161"/>
    </row>
    <row r="37" spans="1:25" s="3" customFormat="1">
      <c r="A37" s="42" t="s">
        <v>45</v>
      </c>
      <c r="B37" s="119">
        <v>61969</v>
      </c>
      <c r="C37" s="119">
        <v>120782</v>
      </c>
      <c r="D37" s="127">
        <v>0</v>
      </c>
      <c r="E37" s="120">
        <v>10198</v>
      </c>
      <c r="F37" s="128">
        <v>0</v>
      </c>
      <c r="G37" s="121">
        <v>27105</v>
      </c>
      <c r="H37" s="120">
        <f t="shared" si="7"/>
        <v>220054</v>
      </c>
      <c r="I37" s="122">
        <v>41943</v>
      </c>
      <c r="J37" s="120">
        <v>77620</v>
      </c>
      <c r="K37" s="128">
        <f t="shared" si="8"/>
        <v>100491</v>
      </c>
      <c r="L37" s="145">
        <f t="shared" si="9"/>
        <v>38.165970375996963</v>
      </c>
      <c r="M37" s="101">
        <v>147654</v>
      </c>
      <c r="N37" s="108">
        <f t="shared" si="10"/>
        <v>248145</v>
      </c>
      <c r="O37" s="226">
        <f t="shared" si="11"/>
        <v>94.244208127611088</v>
      </c>
      <c r="P37" s="79">
        <v>2633</v>
      </c>
      <c r="Q37" s="48">
        <v>0.28000000000000003</v>
      </c>
      <c r="R37" s="52" t="s">
        <v>136</v>
      </c>
      <c r="S37" s="158">
        <v>14400</v>
      </c>
      <c r="T37" s="199">
        <f t="shared" si="12"/>
        <v>0.18284722222222222</v>
      </c>
      <c r="U37" s="31"/>
      <c r="V37" s="143">
        <f t="shared" si="6"/>
        <v>59.503113099196035</v>
      </c>
      <c r="W37" s="31"/>
      <c r="X37" s="31"/>
      <c r="Y37" s="161"/>
    </row>
    <row r="38" spans="1:25" s="3" customFormat="1">
      <c r="A38" s="12" t="s">
        <v>38</v>
      </c>
      <c r="B38" s="123">
        <v>1350097</v>
      </c>
      <c r="C38" s="123">
        <v>537330</v>
      </c>
      <c r="D38" s="127">
        <v>779977</v>
      </c>
      <c r="E38" s="124">
        <v>2667404</v>
      </c>
      <c r="F38" s="128">
        <v>82772</v>
      </c>
      <c r="G38" s="125">
        <v>0</v>
      </c>
      <c r="H38" s="124">
        <f t="shared" si="7"/>
        <v>5417580</v>
      </c>
      <c r="I38" s="126">
        <v>2714483</v>
      </c>
      <c r="J38" s="124">
        <v>574906</v>
      </c>
      <c r="K38" s="128">
        <f t="shared" si="8"/>
        <v>2128191</v>
      </c>
      <c r="L38" s="146">
        <f t="shared" si="9"/>
        <v>53.376915552657323</v>
      </c>
      <c r="M38" s="104">
        <v>1430945</v>
      </c>
      <c r="N38" s="108">
        <f t="shared" si="10"/>
        <v>3559136</v>
      </c>
      <c r="O38" s="227">
        <f t="shared" si="11"/>
        <v>89.266283765142589</v>
      </c>
      <c r="P38" s="80">
        <v>39871</v>
      </c>
      <c r="Q38" s="14">
        <v>0.38</v>
      </c>
      <c r="R38" s="15" t="s">
        <v>73</v>
      </c>
      <c r="S38" s="159">
        <v>121582</v>
      </c>
      <c r="T38" s="220">
        <f t="shared" si="12"/>
        <v>0.32793505617607871</v>
      </c>
      <c r="U38" s="31"/>
      <c r="V38" s="143">
        <f t="shared" si="6"/>
        <v>40.204841849257797</v>
      </c>
      <c r="W38" s="31"/>
      <c r="X38" s="31"/>
      <c r="Y38" s="161"/>
    </row>
    <row r="39" spans="1:25" s="3" customFormat="1">
      <c r="A39" s="41" t="s">
        <v>50</v>
      </c>
      <c r="B39" s="115">
        <v>38044</v>
      </c>
      <c r="C39" s="127">
        <v>38544</v>
      </c>
      <c r="D39" s="115">
        <v>0</v>
      </c>
      <c r="E39" s="128">
        <v>169332</v>
      </c>
      <c r="F39" s="116">
        <v>74173</v>
      </c>
      <c r="G39" s="128">
        <v>44214</v>
      </c>
      <c r="H39" s="116">
        <f t="shared" si="7"/>
        <v>364307</v>
      </c>
      <c r="I39" s="118">
        <v>0</v>
      </c>
      <c r="J39" s="128">
        <v>38440</v>
      </c>
      <c r="K39" s="117">
        <f t="shared" si="8"/>
        <v>325867</v>
      </c>
      <c r="L39" s="144">
        <f t="shared" si="9"/>
        <v>48.255145861098768</v>
      </c>
      <c r="M39" s="107">
        <v>192882</v>
      </c>
      <c r="N39" s="97">
        <f t="shared" si="10"/>
        <v>518749</v>
      </c>
      <c r="O39" s="225">
        <f t="shared" si="11"/>
        <v>76.817562564786016</v>
      </c>
      <c r="P39" s="78">
        <v>6753</v>
      </c>
      <c r="Q39" s="43">
        <v>0.1</v>
      </c>
      <c r="R39" s="51" t="s">
        <v>71</v>
      </c>
      <c r="S39" s="160">
        <v>28052</v>
      </c>
      <c r="T39" s="219">
        <f t="shared" si="12"/>
        <v>0.24073149864537288</v>
      </c>
      <c r="U39" s="31"/>
      <c r="V39" s="143">
        <f t="shared" si="6"/>
        <v>37.182143965578732</v>
      </c>
      <c r="W39" s="31"/>
      <c r="X39" s="31"/>
      <c r="Y39" s="161"/>
    </row>
    <row r="40" spans="1:25" s="3" customFormat="1">
      <c r="A40" s="42" t="s">
        <v>8</v>
      </c>
      <c r="B40" s="119">
        <v>21718</v>
      </c>
      <c r="C40" s="127">
        <v>105984</v>
      </c>
      <c r="D40" s="119">
        <v>146118</v>
      </c>
      <c r="E40" s="128">
        <v>20446</v>
      </c>
      <c r="F40" s="120">
        <v>0</v>
      </c>
      <c r="G40" s="128">
        <v>26361</v>
      </c>
      <c r="H40" s="120">
        <f t="shared" si="7"/>
        <v>320627</v>
      </c>
      <c r="I40" s="122">
        <v>0</v>
      </c>
      <c r="J40" s="128">
        <v>74424</v>
      </c>
      <c r="K40" s="121">
        <f t="shared" si="8"/>
        <v>246203</v>
      </c>
      <c r="L40" s="145">
        <f t="shared" si="9"/>
        <v>46.374646826144286</v>
      </c>
      <c r="M40" s="107">
        <v>134134</v>
      </c>
      <c r="N40" s="103">
        <f t="shared" si="10"/>
        <v>380337</v>
      </c>
      <c r="O40" s="226">
        <f t="shared" si="11"/>
        <v>71.640045206253532</v>
      </c>
      <c r="P40" s="79">
        <v>5309</v>
      </c>
      <c r="Q40" s="43">
        <v>0.25</v>
      </c>
      <c r="R40" s="52" t="s">
        <v>84</v>
      </c>
      <c r="S40" s="158">
        <v>6242</v>
      </c>
      <c r="T40" s="199">
        <f t="shared" si="12"/>
        <v>0.85052867670618393</v>
      </c>
      <c r="U40" s="31"/>
      <c r="V40" s="143">
        <f t="shared" si="6"/>
        <v>35.267144663811308</v>
      </c>
      <c r="W40" s="31"/>
      <c r="X40" s="31"/>
      <c r="Y40" s="161"/>
    </row>
    <row r="41" spans="1:25" s="3" customFormat="1">
      <c r="A41" s="42" t="s">
        <v>17</v>
      </c>
      <c r="B41" s="119">
        <v>545641</v>
      </c>
      <c r="C41" s="127">
        <v>579938</v>
      </c>
      <c r="D41" s="119">
        <v>0</v>
      </c>
      <c r="E41" s="128">
        <v>9400</v>
      </c>
      <c r="F41" s="120">
        <v>0</v>
      </c>
      <c r="G41" s="128">
        <v>160499</v>
      </c>
      <c r="H41" s="120">
        <f t="shared" si="7"/>
        <v>1295478</v>
      </c>
      <c r="I41" s="122">
        <v>256011</v>
      </c>
      <c r="J41" s="128">
        <v>65591</v>
      </c>
      <c r="K41" s="121">
        <f t="shared" si="8"/>
        <v>973876</v>
      </c>
      <c r="L41" s="145">
        <f t="shared" si="9"/>
        <v>35.353250807710459</v>
      </c>
      <c r="M41" s="107">
        <v>678438</v>
      </c>
      <c r="N41" s="103">
        <f t="shared" si="10"/>
        <v>1652314</v>
      </c>
      <c r="O41" s="226">
        <f t="shared" si="11"/>
        <v>59.98163139361818</v>
      </c>
      <c r="P41" s="79">
        <v>27547</v>
      </c>
      <c r="Q41" s="43">
        <v>0.42</v>
      </c>
      <c r="R41" s="50" t="s">
        <v>76</v>
      </c>
      <c r="S41" s="158">
        <v>78589</v>
      </c>
      <c r="T41" s="199">
        <f t="shared" si="12"/>
        <v>0.35051979284632712</v>
      </c>
      <c r="U41" s="31"/>
      <c r="V41" s="143">
        <f t="shared" si="6"/>
        <v>41.059871186711483</v>
      </c>
      <c r="W41" s="31"/>
      <c r="X41" s="31"/>
      <c r="Y41" s="161"/>
    </row>
    <row r="42" spans="1:25" s="3" customFormat="1">
      <c r="A42" s="42" t="s">
        <v>19</v>
      </c>
      <c r="B42" s="119">
        <v>243710</v>
      </c>
      <c r="C42" s="127">
        <v>34698</v>
      </c>
      <c r="D42" s="119">
        <v>105909</v>
      </c>
      <c r="E42" s="128">
        <v>0</v>
      </c>
      <c r="F42" s="120">
        <v>0</v>
      </c>
      <c r="G42" s="128">
        <v>18568</v>
      </c>
      <c r="H42" s="120">
        <f t="shared" si="7"/>
        <v>402885</v>
      </c>
      <c r="I42" s="122">
        <v>0</v>
      </c>
      <c r="J42" s="128">
        <v>38118</v>
      </c>
      <c r="K42" s="121">
        <f t="shared" si="8"/>
        <v>364767</v>
      </c>
      <c r="L42" s="145">
        <f t="shared" si="9"/>
        <v>42.818053762178657</v>
      </c>
      <c r="M42" s="107">
        <v>144849</v>
      </c>
      <c r="N42" s="103">
        <f t="shared" si="10"/>
        <v>509616</v>
      </c>
      <c r="O42" s="226">
        <f t="shared" si="11"/>
        <v>59.821105763587276</v>
      </c>
      <c r="P42" s="79">
        <v>8519</v>
      </c>
      <c r="Q42" s="43">
        <v>0.6</v>
      </c>
      <c r="R42" s="52" t="s">
        <v>128</v>
      </c>
      <c r="S42" s="158">
        <v>22792</v>
      </c>
      <c r="T42" s="199">
        <f t="shared" si="12"/>
        <v>0.37377149877149879</v>
      </c>
      <c r="U42" s="31"/>
      <c r="V42" s="143">
        <f t="shared" si="6"/>
        <v>28.423165677686729</v>
      </c>
      <c r="W42" s="31"/>
      <c r="X42" s="31"/>
      <c r="Y42" s="161"/>
    </row>
    <row r="43" spans="1:25" s="30" customFormat="1">
      <c r="A43" s="12" t="s">
        <v>25</v>
      </c>
      <c r="B43" s="123">
        <v>709099</v>
      </c>
      <c r="C43" s="127">
        <v>297032</v>
      </c>
      <c r="D43" s="123">
        <v>0</v>
      </c>
      <c r="E43" s="128">
        <v>1</v>
      </c>
      <c r="F43" s="124">
        <v>297098</v>
      </c>
      <c r="G43" s="128">
        <v>53014</v>
      </c>
      <c r="H43" s="124">
        <f t="shared" si="7"/>
        <v>1356244</v>
      </c>
      <c r="I43" s="126">
        <v>103216</v>
      </c>
      <c r="J43" s="128">
        <v>193413</v>
      </c>
      <c r="K43" s="125">
        <f t="shared" si="8"/>
        <v>1059615</v>
      </c>
      <c r="L43" s="146">
        <f t="shared" si="9"/>
        <v>31.456583048834794</v>
      </c>
      <c r="M43" s="107">
        <v>897197</v>
      </c>
      <c r="N43" s="106">
        <f t="shared" si="10"/>
        <v>1956812</v>
      </c>
      <c r="O43" s="227">
        <f t="shared" si="11"/>
        <v>58.091494730592252</v>
      </c>
      <c r="P43" s="80">
        <v>33685</v>
      </c>
      <c r="Q43" s="43">
        <v>0.52</v>
      </c>
      <c r="R43" s="15" t="s">
        <v>88</v>
      </c>
      <c r="S43" s="159">
        <v>129123</v>
      </c>
      <c r="T43" s="220">
        <f t="shared" si="12"/>
        <v>0.26087528945269239</v>
      </c>
      <c r="U43" s="39"/>
      <c r="V43" s="143">
        <f t="shared" si="6"/>
        <v>45.849933463204437</v>
      </c>
      <c r="W43" s="39"/>
      <c r="X43" s="39"/>
      <c r="Y43" s="162"/>
    </row>
    <row r="44" spans="1:25" s="3" customFormat="1">
      <c r="A44" s="41" t="s">
        <v>46</v>
      </c>
      <c r="B44" s="115">
        <v>689725</v>
      </c>
      <c r="C44" s="115">
        <v>505034</v>
      </c>
      <c r="D44" s="127">
        <v>129278</v>
      </c>
      <c r="E44" s="116">
        <v>423632</v>
      </c>
      <c r="F44" s="128">
        <v>568857</v>
      </c>
      <c r="G44" s="117">
        <v>398857</v>
      </c>
      <c r="H44" s="120">
        <f t="shared" si="7"/>
        <v>2715383</v>
      </c>
      <c r="I44" s="118">
        <v>0</v>
      </c>
      <c r="J44" s="116">
        <v>210243</v>
      </c>
      <c r="K44" s="128">
        <f t="shared" si="8"/>
        <v>2505140</v>
      </c>
      <c r="L44" s="144">
        <f t="shared" si="9"/>
        <v>43.396331006288221</v>
      </c>
      <c r="M44" s="95">
        <v>847481</v>
      </c>
      <c r="N44" s="108">
        <f t="shared" si="10"/>
        <v>3352621</v>
      </c>
      <c r="O44" s="225">
        <f t="shared" si="11"/>
        <v>58.07717359294611</v>
      </c>
      <c r="P44" s="78">
        <v>57727</v>
      </c>
      <c r="Q44" s="47">
        <v>0.25</v>
      </c>
      <c r="R44" s="51" t="s">
        <v>77</v>
      </c>
      <c r="S44" s="160">
        <v>72659</v>
      </c>
      <c r="T44" s="219">
        <f t="shared" si="12"/>
        <v>0.79449207943957389</v>
      </c>
      <c r="U44" s="31"/>
      <c r="V44" s="143">
        <f t="shared" si="6"/>
        <v>25.27816296563196</v>
      </c>
      <c r="W44" s="31"/>
      <c r="X44" s="31"/>
      <c r="Y44" s="161"/>
    </row>
    <row r="45" spans="1:25" s="3" customFormat="1">
      <c r="A45" s="42" t="s">
        <v>34</v>
      </c>
      <c r="B45" s="119">
        <v>129985</v>
      </c>
      <c r="C45" s="119">
        <v>72661</v>
      </c>
      <c r="D45" s="127">
        <v>0</v>
      </c>
      <c r="E45" s="120">
        <v>7210</v>
      </c>
      <c r="F45" s="128">
        <v>0</v>
      </c>
      <c r="G45" s="121">
        <v>17664</v>
      </c>
      <c r="H45" s="120">
        <f t="shared" si="7"/>
        <v>227520</v>
      </c>
      <c r="I45" s="122">
        <v>19951</v>
      </c>
      <c r="J45" s="120">
        <v>20395</v>
      </c>
      <c r="K45" s="128">
        <f t="shared" si="8"/>
        <v>187174</v>
      </c>
      <c r="L45" s="145">
        <f t="shared" si="9"/>
        <v>25.348591549295776</v>
      </c>
      <c r="M45" s="101">
        <v>224979</v>
      </c>
      <c r="N45" s="108">
        <f t="shared" si="10"/>
        <v>412153</v>
      </c>
      <c r="O45" s="226">
        <f t="shared" si="11"/>
        <v>55.817036836403034</v>
      </c>
      <c r="P45" s="79">
        <v>7384</v>
      </c>
      <c r="Q45" s="48">
        <v>0.56999999999999995</v>
      </c>
      <c r="R45" s="52" t="s">
        <v>74</v>
      </c>
      <c r="S45" s="158">
        <v>86842</v>
      </c>
      <c r="T45" s="199">
        <f t="shared" si="12"/>
        <v>8.5027981852099213E-2</v>
      </c>
      <c r="U45" s="31"/>
      <c r="V45" s="143">
        <f t="shared" si="6"/>
        <v>54.586282278668364</v>
      </c>
      <c r="W45" s="31"/>
      <c r="X45" s="31"/>
      <c r="Y45" s="161"/>
    </row>
    <row r="46" spans="1:25" s="3" customFormat="1">
      <c r="A46" s="42" t="s">
        <v>4</v>
      </c>
      <c r="B46" s="119">
        <v>408704</v>
      </c>
      <c r="C46" s="119">
        <v>140751</v>
      </c>
      <c r="D46" s="127">
        <v>0</v>
      </c>
      <c r="E46" s="120">
        <v>0</v>
      </c>
      <c r="F46" s="128">
        <v>6056</v>
      </c>
      <c r="G46" s="121">
        <v>21749</v>
      </c>
      <c r="H46" s="120">
        <f t="shared" si="7"/>
        <v>577260</v>
      </c>
      <c r="I46" s="122">
        <v>134759</v>
      </c>
      <c r="J46" s="120">
        <v>40021</v>
      </c>
      <c r="K46" s="128">
        <f t="shared" si="8"/>
        <v>402480</v>
      </c>
      <c r="L46" s="145">
        <f t="shared" si="9"/>
        <v>24.483241073057972</v>
      </c>
      <c r="M46" s="101">
        <v>454567</v>
      </c>
      <c r="N46" s="108">
        <f t="shared" si="10"/>
        <v>857047</v>
      </c>
      <c r="O46" s="226">
        <f t="shared" si="11"/>
        <v>52.134983879798042</v>
      </c>
      <c r="P46" s="79">
        <v>16439</v>
      </c>
      <c r="Q46" s="48">
        <v>0.71</v>
      </c>
      <c r="R46" s="52" t="s">
        <v>133</v>
      </c>
      <c r="S46" s="158">
        <v>99559</v>
      </c>
      <c r="T46" s="199">
        <f t="shared" si="12"/>
        <v>0.16511817113470403</v>
      </c>
      <c r="U46" s="31"/>
      <c r="V46" s="143">
        <f t="shared" si="6"/>
        <v>53.038748166669968</v>
      </c>
      <c r="W46" s="31"/>
      <c r="X46" s="31"/>
      <c r="Y46" s="161"/>
    </row>
    <row r="47" spans="1:25" s="3" customFormat="1">
      <c r="A47" s="42" t="s">
        <v>26</v>
      </c>
      <c r="B47" s="119">
        <v>103039</v>
      </c>
      <c r="C47" s="119">
        <v>99663</v>
      </c>
      <c r="D47" s="127">
        <v>0</v>
      </c>
      <c r="E47" s="120">
        <v>3373</v>
      </c>
      <c r="F47" s="128">
        <v>6804</v>
      </c>
      <c r="G47" s="121">
        <v>59433</v>
      </c>
      <c r="H47" s="120">
        <f t="shared" si="7"/>
        <v>272312</v>
      </c>
      <c r="I47" s="122">
        <v>0</v>
      </c>
      <c r="J47" s="120">
        <v>48290</v>
      </c>
      <c r="K47" s="128">
        <f t="shared" si="8"/>
        <v>224022</v>
      </c>
      <c r="L47" s="145">
        <f t="shared" si="9"/>
        <v>20.771627260083449</v>
      </c>
      <c r="M47" s="101">
        <v>332687</v>
      </c>
      <c r="N47" s="108">
        <f t="shared" si="10"/>
        <v>556709</v>
      </c>
      <c r="O47" s="226">
        <f t="shared" si="11"/>
        <v>51.618822438572089</v>
      </c>
      <c r="P47" s="79">
        <v>10785</v>
      </c>
      <c r="Q47" s="48">
        <v>0.38</v>
      </c>
      <c r="R47" s="50" t="s">
        <v>136</v>
      </c>
      <c r="S47" s="158">
        <v>73202</v>
      </c>
      <c r="T47" s="199">
        <f t="shared" si="12"/>
        <v>0.14733204010819376</v>
      </c>
      <c r="U47" s="31"/>
      <c r="V47" s="143">
        <f t="shared" si="6"/>
        <v>59.759587145169199</v>
      </c>
      <c r="W47" s="31"/>
      <c r="X47" s="31"/>
      <c r="Y47" s="161"/>
    </row>
    <row r="48" spans="1:25" s="3" customFormat="1">
      <c r="A48" s="12" t="s">
        <v>31</v>
      </c>
      <c r="B48" s="123">
        <v>153683</v>
      </c>
      <c r="C48" s="123">
        <v>172094</v>
      </c>
      <c r="D48" s="127">
        <v>0</v>
      </c>
      <c r="E48" s="124">
        <v>0</v>
      </c>
      <c r="F48" s="128">
        <v>1989</v>
      </c>
      <c r="G48" s="125">
        <v>44475</v>
      </c>
      <c r="H48" s="124">
        <f t="shared" si="7"/>
        <v>372241</v>
      </c>
      <c r="I48" s="126">
        <v>384</v>
      </c>
      <c r="J48" s="124">
        <v>36435</v>
      </c>
      <c r="K48" s="128">
        <f t="shared" si="8"/>
        <v>335422</v>
      </c>
      <c r="L48" s="146">
        <f t="shared" si="9"/>
        <v>27.991487941250103</v>
      </c>
      <c r="M48" s="104">
        <v>260340</v>
      </c>
      <c r="N48" s="108">
        <f t="shared" si="10"/>
        <v>595762</v>
      </c>
      <c r="O48" s="227">
        <f t="shared" si="11"/>
        <v>49.717266127013268</v>
      </c>
      <c r="P48" s="80">
        <v>11983</v>
      </c>
      <c r="Q48" s="14">
        <v>0.41</v>
      </c>
      <c r="R48" s="15" t="s">
        <v>85</v>
      </c>
      <c r="S48" s="159">
        <v>68339</v>
      </c>
      <c r="T48" s="220">
        <f t="shared" si="12"/>
        <v>0.17534643468590411</v>
      </c>
      <c r="U48" s="31"/>
      <c r="V48" s="143">
        <f t="shared" si="6"/>
        <v>43.698658189008363</v>
      </c>
      <c r="W48" s="31"/>
      <c r="X48" s="31"/>
      <c r="Y48" s="161"/>
    </row>
    <row r="49" spans="1:25" s="3" customFormat="1">
      <c r="A49" s="41" t="s">
        <v>41</v>
      </c>
      <c r="B49" s="115">
        <v>114100</v>
      </c>
      <c r="C49" s="115">
        <v>2137</v>
      </c>
      <c r="D49" s="115">
        <v>0</v>
      </c>
      <c r="E49" s="116">
        <v>0</v>
      </c>
      <c r="F49" s="116">
        <v>60898</v>
      </c>
      <c r="G49" s="117">
        <v>48433</v>
      </c>
      <c r="H49" s="116">
        <f t="shared" si="7"/>
        <v>225568</v>
      </c>
      <c r="I49" s="118">
        <v>46374</v>
      </c>
      <c r="J49" s="116">
        <v>30023</v>
      </c>
      <c r="K49" s="117">
        <f t="shared" si="8"/>
        <v>149171</v>
      </c>
      <c r="L49" s="144">
        <f t="shared" si="9"/>
        <v>19.019635343618514</v>
      </c>
      <c r="M49" s="95">
        <v>237546</v>
      </c>
      <c r="N49" s="97">
        <f t="shared" si="10"/>
        <v>386717</v>
      </c>
      <c r="O49" s="225">
        <f t="shared" si="11"/>
        <v>49.307280377406606</v>
      </c>
      <c r="P49" s="78">
        <v>7843</v>
      </c>
      <c r="Q49" s="47">
        <v>0.51</v>
      </c>
      <c r="R49" s="51" t="s">
        <v>144</v>
      </c>
      <c r="S49" s="160">
        <v>83744</v>
      </c>
      <c r="T49" s="219">
        <f t="shared" si="12"/>
        <v>9.3654470768055026E-2</v>
      </c>
      <c r="U49" s="31"/>
      <c r="V49" s="143">
        <f t="shared" si="6"/>
        <v>61.426314333220425</v>
      </c>
      <c r="W49" s="31"/>
      <c r="X49" s="31"/>
      <c r="Y49" s="161"/>
    </row>
    <row r="50" spans="1:25" s="3" customFormat="1">
      <c r="A50" s="42" t="s">
        <v>27</v>
      </c>
      <c r="B50" s="119">
        <v>297160</v>
      </c>
      <c r="C50" s="119">
        <v>107637</v>
      </c>
      <c r="D50" s="119">
        <v>0</v>
      </c>
      <c r="E50" s="120">
        <v>53303</v>
      </c>
      <c r="F50" s="120">
        <v>153012</v>
      </c>
      <c r="G50" s="121">
        <v>24365</v>
      </c>
      <c r="H50" s="120">
        <f t="shared" si="7"/>
        <v>635477</v>
      </c>
      <c r="I50" s="122">
        <v>351296</v>
      </c>
      <c r="J50" s="120">
        <v>81543</v>
      </c>
      <c r="K50" s="121">
        <f t="shared" si="8"/>
        <v>202638</v>
      </c>
      <c r="L50" s="145">
        <f t="shared" si="9"/>
        <v>20.35539929683576</v>
      </c>
      <c r="M50" s="101">
        <v>254820</v>
      </c>
      <c r="N50" s="103">
        <f t="shared" si="10"/>
        <v>457458</v>
      </c>
      <c r="O50" s="226">
        <f t="shared" si="11"/>
        <v>45.952586639879456</v>
      </c>
      <c r="P50" s="79">
        <v>9955</v>
      </c>
      <c r="Q50" s="48">
        <v>0.47</v>
      </c>
      <c r="R50" s="50" t="s">
        <v>145</v>
      </c>
      <c r="S50" s="158">
        <v>93399</v>
      </c>
      <c r="T50" s="199">
        <f t="shared" si="12"/>
        <v>0.10658572361588455</v>
      </c>
      <c r="U50" s="31"/>
      <c r="V50" s="143">
        <f t="shared" si="6"/>
        <v>55.703474417323562</v>
      </c>
      <c r="W50" s="31"/>
      <c r="X50" s="31"/>
      <c r="Y50" s="161"/>
    </row>
    <row r="51" spans="1:25" s="3" customFormat="1">
      <c r="A51" s="42" t="s">
        <v>33</v>
      </c>
      <c r="B51" s="119">
        <v>1374193</v>
      </c>
      <c r="C51" s="119">
        <v>597466</v>
      </c>
      <c r="D51" s="119">
        <v>2239</v>
      </c>
      <c r="E51" s="120">
        <v>0</v>
      </c>
      <c r="F51" s="120">
        <v>582323</v>
      </c>
      <c r="G51" s="121">
        <v>114728</v>
      </c>
      <c r="H51" s="120">
        <f t="shared" si="7"/>
        <v>2670949</v>
      </c>
      <c r="I51" s="122">
        <v>0</v>
      </c>
      <c r="J51" s="120">
        <v>353417</v>
      </c>
      <c r="K51" s="121">
        <f t="shared" si="8"/>
        <v>2317532</v>
      </c>
      <c r="L51" s="145">
        <f t="shared" si="9"/>
        <v>29.229290687115327</v>
      </c>
      <c r="M51" s="101">
        <v>856649</v>
      </c>
      <c r="N51" s="103">
        <f t="shared" si="10"/>
        <v>3174181</v>
      </c>
      <c r="O51" s="226">
        <f t="shared" si="11"/>
        <v>40.033561194632227</v>
      </c>
      <c r="P51" s="79">
        <v>79288</v>
      </c>
      <c r="Q51" s="48">
        <v>0.51</v>
      </c>
      <c r="R51" s="52" t="s">
        <v>68</v>
      </c>
      <c r="S51" s="158">
        <v>104411</v>
      </c>
      <c r="T51" s="199">
        <f t="shared" si="12"/>
        <v>0.759383589851644</v>
      </c>
      <c r="U51" s="31"/>
      <c r="V51" s="143">
        <f t="shared" si="6"/>
        <v>26.988032503502481</v>
      </c>
      <c r="W51" s="31"/>
      <c r="X51" s="31"/>
      <c r="Y51" s="161"/>
    </row>
    <row r="52" spans="1:25" s="3" customFormat="1">
      <c r="A52" s="42" t="s">
        <v>48</v>
      </c>
      <c r="B52" s="119">
        <v>356641</v>
      </c>
      <c r="C52" s="119">
        <v>260095</v>
      </c>
      <c r="D52" s="119">
        <v>56436</v>
      </c>
      <c r="E52" s="120">
        <v>10597</v>
      </c>
      <c r="F52" s="120">
        <v>3670</v>
      </c>
      <c r="G52" s="121">
        <v>90023</v>
      </c>
      <c r="H52" s="120">
        <f t="shared" si="7"/>
        <v>777462</v>
      </c>
      <c r="I52" s="122">
        <v>0</v>
      </c>
      <c r="J52" s="120">
        <v>38142</v>
      </c>
      <c r="K52" s="121">
        <f t="shared" si="8"/>
        <v>739320</v>
      </c>
      <c r="L52" s="145">
        <f t="shared" si="9"/>
        <v>21.60680363561972</v>
      </c>
      <c r="M52" s="101">
        <v>375285</v>
      </c>
      <c r="N52" s="103">
        <f t="shared" si="10"/>
        <v>1114605</v>
      </c>
      <c r="O52" s="226">
        <f t="shared" si="11"/>
        <v>32.57459742233393</v>
      </c>
      <c r="P52" s="79">
        <v>34217</v>
      </c>
      <c r="Q52" s="48">
        <v>0.46</v>
      </c>
      <c r="R52" s="52" t="s">
        <v>66</v>
      </c>
      <c r="S52" s="158">
        <v>38272</v>
      </c>
      <c r="T52" s="199">
        <f t="shared" si="12"/>
        <v>0.89404786789297663</v>
      </c>
      <c r="U52" s="31"/>
      <c r="V52" s="143">
        <f t="shared" si="6"/>
        <v>33.669775391282116</v>
      </c>
      <c r="W52" s="31"/>
      <c r="X52" s="31"/>
      <c r="Y52" s="161"/>
    </row>
    <row r="53" spans="1:25" s="41" customFormat="1">
      <c r="A53" s="86" t="s">
        <v>40</v>
      </c>
      <c r="B53" s="129">
        <v>521230</v>
      </c>
      <c r="C53" s="129">
        <v>261418</v>
      </c>
      <c r="D53" s="129">
        <v>11654</v>
      </c>
      <c r="E53" s="130">
        <v>2824</v>
      </c>
      <c r="F53" s="130">
        <v>2912</v>
      </c>
      <c r="G53" s="131">
        <v>182247</v>
      </c>
      <c r="H53" s="211">
        <f t="shared" si="7"/>
        <v>982285</v>
      </c>
      <c r="I53" s="132">
        <v>42842</v>
      </c>
      <c r="J53" s="130">
        <v>99531</v>
      </c>
      <c r="K53" s="131">
        <f t="shared" si="8"/>
        <v>839912</v>
      </c>
      <c r="L53" s="212">
        <f t="shared" si="9"/>
        <v>20.269614112990805</v>
      </c>
      <c r="M53" s="99">
        <v>416578</v>
      </c>
      <c r="N53" s="98">
        <f t="shared" si="10"/>
        <v>1256490</v>
      </c>
      <c r="O53" s="213">
        <f t="shared" si="11"/>
        <v>30.322899823828944</v>
      </c>
      <c r="P53" s="54">
        <v>41437</v>
      </c>
      <c r="Q53" s="87">
        <v>0.53</v>
      </c>
      <c r="R53" s="216" t="s">
        <v>65</v>
      </c>
      <c r="S53" s="217">
        <v>66249</v>
      </c>
      <c r="T53" s="215">
        <f t="shared" si="12"/>
        <v>0.62547359205421971</v>
      </c>
      <c r="U53" s="31"/>
      <c r="V53" s="143">
        <f t="shared" si="6"/>
        <v>33.154103892589674</v>
      </c>
      <c r="W53" s="31"/>
      <c r="X53" s="31"/>
      <c r="Y53" s="163"/>
    </row>
    <row r="54" spans="1:25" s="8" customFormat="1">
      <c r="A54" s="8" t="s">
        <v>51</v>
      </c>
      <c r="B54" s="133">
        <v>29929960</v>
      </c>
      <c r="C54" s="133">
        <v>21508605</v>
      </c>
      <c r="D54" s="133">
        <v>7539330</v>
      </c>
      <c r="E54" s="134">
        <v>6819008</v>
      </c>
      <c r="F54" s="134">
        <v>7008655</v>
      </c>
      <c r="G54" s="135">
        <v>10616728</v>
      </c>
      <c r="H54" s="134">
        <f t="shared" ref="H54" si="13">SUM(B54:G54)</f>
        <v>83422286</v>
      </c>
      <c r="I54" s="136">
        <v>5677363</v>
      </c>
      <c r="J54" s="134">
        <v>8492753</v>
      </c>
      <c r="K54" s="135">
        <f t="shared" ref="K54" si="14">(H54-I54-J54)</f>
        <v>69252170</v>
      </c>
      <c r="L54" s="114">
        <f t="shared" ref="L54" si="15">(K54/P54)</f>
        <v>88.883859068629022</v>
      </c>
      <c r="M54" s="109">
        <v>35536692</v>
      </c>
      <c r="N54" s="110">
        <f t="shared" ref="N54" si="16">(K54+M54)</f>
        <v>104788862</v>
      </c>
      <c r="O54" s="228">
        <f t="shared" ref="O54" si="17">N54/P54</f>
        <v>134.49453557874094</v>
      </c>
      <c r="P54" s="9">
        <v>779131</v>
      </c>
      <c r="Q54" s="10">
        <v>0.36</v>
      </c>
      <c r="R54" s="11" t="s">
        <v>66</v>
      </c>
      <c r="S54" s="172">
        <f>SUM(S4:S53)</f>
        <v>4030630</v>
      </c>
      <c r="T54" s="221">
        <f t="shared" ref="T54" si="18">(P54/S54)</f>
        <v>0.19330253583186746</v>
      </c>
      <c r="U54" s="40"/>
      <c r="V54" s="143">
        <f t="shared" si="6"/>
        <v>33.912661442969004</v>
      </c>
      <c r="W54" s="40"/>
      <c r="X54" s="40"/>
      <c r="Y54" s="164"/>
    </row>
    <row r="55" spans="1:25" s="12" customFormat="1" ht="26.25" customHeight="1">
      <c r="A55" s="31" t="s">
        <v>105</v>
      </c>
      <c r="B55"/>
      <c r="C55"/>
      <c r="D55"/>
      <c r="E55" s="36"/>
      <c r="F55" s="31"/>
      <c r="G55" s="31"/>
      <c r="H55" s="31"/>
      <c r="I55" s="31"/>
      <c r="J55" s="31"/>
      <c r="K55" s="31"/>
      <c r="L55" s="90"/>
      <c r="M55" s="31"/>
      <c r="N55" s="90"/>
      <c r="O55" s="31"/>
      <c r="P55" s="31"/>
      <c r="Q55" s="31"/>
      <c r="R55" s="31"/>
      <c r="S55" s="90"/>
      <c r="T55" s="222"/>
      <c r="U55" s="31"/>
      <c r="V55" s="143"/>
      <c r="W55" s="31"/>
      <c r="X55" s="31"/>
      <c r="Y55" s="165"/>
    </row>
    <row r="56" spans="1:25" s="139" customFormat="1" ht="11.25" customHeight="1">
      <c r="A56" s="230" t="s">
        <v>151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1"/>
      <c r="T56" s="231"/>
      <c r="U56" s="138"/>
      <c r="V56" s="209"/>
      <c r="W56" s="138"/>
      <c r="X56" s="138"/>
      <c r="Y56" s="166"/>
    </row>
    <row r="57" spans="1:25" s="139" customFormat="1" ht="11.25" customHeight="1">
      <c r="A57" s="230" t="s">
        <v>116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1"/>
      <c r="T57" s="231"/>
      <c r="U57" s="138"/>
      <c r="V57" s="209"/>
      <c r="W57" s="138"/>
      <c r="X57" s="138"/>
      <c r="Y57" s="166"/>
    </row>
    <row r="58" spans="1:25" s="140" customFormat="1" ht="11.25" customHeight="1">
      <c r="A58" s="230" t="s">
        <v>150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1"/>
      <c r="T58" s="231"/>
      <c r="U58" s="138"/>
      <c r="V58" s="209"/>
      <c r="W58" s="138"/>
      <c r="X58" s="138"/>
    </row>
    <row r="59" spans="1:25" s="140" customFormat="1" ht="11.25" customHeight="1">
      <c r="A59" s="230" t="s">
        <v>153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138"/>
      <c r="V59" s="209"/>
      <c r="W59" s="138"/>
      <c r="X59" s="138"/>
    </row>
    <row r="60" spans="1:25" s="140" customFormat="1" ht="11.25" customHeight="1">
      <c r="A60" s="230" t="s">
        <v>117</v>
      </c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138"/>
      <c r="V60" s="209"/>
      <c r="W60" s="138"/>
      <c r="X60" s="138"/>
    </row>
    <row r="61" spans="1:25" s="140" customFormat="1" ht="11.25" customHeight="1">
      <c r="A61" s="230" t="s">
        <v>139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38"/>
      <c r="V61" s="209"/>
      <c r="W61" s="138"/>
      <c r="X61" s="138"/>
    </row>
    <row r="62" spans="1:25" s="140" customFormat="1" ht="11.25" customHeight="1">
      <c r="A62" s="230" t="s">
        <v>124</v>
      </c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138"/>
      <c r="V62" s="209"/>
      <c r="W62" s="138"/>
      <c r="X62" s="138"/>
    </row>
    <row r="63" spans="1:25" s="140" customFormat="1" ht="11.25" customHeight="1">
      <c r="A63" s="230" t="s">
        <v>125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138"/>
      <c r="V63" s="209"/>
      <c r="W63" s="138"/>
      <c r="X63" s="138"/>
    </row>
    <row r="64" spans="1:25" s="140" customFormat="1" ht="11.25" customHeight="1">
      <c r="A64" s="230" t="s">
        <v>152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138"/>
      <c r="V64" s="209"/>
      <c r="W64" s="138"/>
      <c r="X64" s="138"/>
    </row>
    <row r="65" spans="1:24" s="140" customFormat="1" ht="11.25" customHeight="1">
      <c r="A65" s="230" t="s">
        <v>126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138"/>
      <c r="V65" s="209"/>
      <c r="W65" s="138"/>
      <c r="X65" s="138"/>
    </row>
    <row r="66" spans="1:24" s="140" customFormat="1" ht="11.25">
      <c r="A66" s="229" t="s">
        <v>140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138"/>
      <c r="V66" s="209"/>
      <c r="W66" s="138"/>
      <c r="X66" s="138"/>
    </row>
    <row r="67" spans="1:24" s="140" customFormat="1" ht="22.5" customHeight="1">
      <c r="A67" s="230" t="s">
        <v>154</v>
      </c>
      <c r="B67" s="230"/>
      <c r="C67" s="230"/>
      <c r="D67" s="230"/>
      <c r="E67" s="230"/>
      <c r="F67" s="230"/>
      <c r="G67" s="230"/>
      <c r="H67" s="230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178"/>
      <c r="V67" s="209"/>
      <c r="W67" s="138"/>
      <c r="X67" s="138"/>
    </row>
    <row r="68" spans="1:24" s="140" customFormat="1" ht="11.25" customHeight="1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/>
      <c r="S68" s="179"/>
      <c r="T68" s="223"/>
      <c r="U68" s="138"/>
      <c r="V68" s="209"/>
      <c r="W68" s="138"/>
      <c r="X68" s="138"/>
    </row>
    <row r="69" spans="1:24" s="140" customFormat="1" ht="11.25" customHeight="1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/>
      <c r="S69" s="178"/>
      <c r="T69" s="224"/>
      <c r="U69" s="138"/>
      <c r="V69" s="209"/>
      <c r="W69" s="138"/>
      <c r="X69" s="138"/>
    </row>
  </sheetData>
  <sortState ref="A4:T53">
    <sortCondition descending="1" ref="O4:O53"/>
    <sortCondition ref="A4:A53"/>
  </sortState>
  <mergeCells count="14">
    <mergeCell ref="A59:T59"/>
    <mergeCell ref="A1:T1"/>
    <mergeCell ref="A2:T2"/>
    <mergeCell ref="A56:T56"/>
    <mergeCell ref="A57:T57"/>
    <mergeCell ref="A58:T58"/>
    <mergeCell ref="A66:T66"/>
    <mergeCell ref="A67:T67"/>
    <mergeCell ref="A60:T60"/>
    <mergeCell ref="A61:T61"/>
    <mergeCell ref="A62:T62"/>
    <mergeCell ref="A63:T63"/>
    <mergeCell ref="A64:T64"/>
    <mergeCell ref="A65:T65"/>
  </mergeCells>
  <pageMargins left="0.5" right="0.5" top="0.25" bottom="0.25" header="0.3" footer="0.3"/>
  <pageSetup paperSize="3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7"/>
  <sheetViews>
    <sheetView tabSelected="1" workbookViewId="0">
      <pane xSplit="1" topLeftCell="B1" activePane="topRight" state="frozen"/>
      <selection pane="topRight" activeCell="A56" sqref="A56:XFD67"/>
    </sheetView>
  </sheetViews>
  <sheetFormatPr defaultRowHeight="15"/>
  <cols>
    <col min="1" max="1" width="20.7109375" style="31" customWidth="1"/>
    <col min="2" max="2" width="13.28515625" customWidth="1"/>
    <col min="3" max="3" width="12.7109375" customWidth="1"/>
    <col min="4" max="4" width="13" customWidth="1"/>
    <col min="5" max="5" width="12.28515625" customWidth="1"/>
    <col min="6" max="6" width="13.42578125" customWidth="1"/>
    <col min="7" max="7" width="14" bestFit="1" customWidth="1"/>
    <col min="8" max="8" width="13" style="31" customWidth="1"/>
    <col min="9" max="9" width="14.42578125" customWidth="1"/>
    <col min="10" max="10" width="16" customWidth="1"/>
    <col min="11" max="11" width="16.28515625" customWidth="1"/>
    <col min="12" max="12" width="14.5703125" style="92" customWidth="1"/>
    <col min="13" max="13" width="14.28515625" customWidth="1"/>
    <col min="14" max="14" width="16.5703125" style="91" customWidth="1"/>
    <col min="15" max="15" width="11.42578125" style="31" customWidth="1"/>
    <col min="16" max="16" width="12" customWidth="1"/>
    <col min="17" max="17" width="15.7109375" customWidth="1"/>
    <col min="18" max="18" width="10" customWidth="1"/>
    <col min="19" max="19" width="10.5703125" style="91" bestFit="1" customWidth="1"/>
    <col min="20" max="20" width="13.7109375" style="90" customWidth="1"/>
    <col min="21" max="21" width="15.140625" style="141" bestFit="1" customWidth="1"/>
  </cols>
  <sheetData>
    <row r="1" spans="1:24" ht="30.75" customHeight="1">
      <c r="A1" s="232" t="s">
        <v>106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31"/>
      <c r="V1" s="31"/>
      <c r="W1" s="31"/>
      <c r="X1" s="31"/>
    </row>
    <row r="2" spans="1:24" ht="15" customHeight="1">
      <c r="A2" s="233" t="s">
        <v>138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31"/>
      <c r="V2" s="31"/>
      <c r="W2" s="31"/>
      <c r="X2" s="31"/>
    </row>
    <row r="3" spans="1:24" s="73" customFormat="1" ht="62.25" customHeight="1">
      <c r="A3" s="38" t="s">
        <v>0</v>
      </c>
      <c r="B3" s="28" t="s">
        <v>108</v>
      </c>
      <c r="C3" s="28" t="s">
        <v>142</v>
      </c>
      <c r="D3" s="28" t="s">
        <v>109</v>
      </c>
      <c r="E3" s="28" t="s">
        <v>110</v>
      </c>
      <c r="F3" s="28" t="s">
        <v>111</v>
      </c>
      <c r="G3" s="28" t="s">
        <v>149</v>
      </c>
      <c r="H3" s="38" t="s">
        <v>112</v>
      </c>
      <c r="I3" s="28" t="s">
        <v>113</v>
      </c>
      <c r="J3" s="28" t="s">
        <v>107</v>
      </c>
      <c r="K3" s="28" t="s">
        <v>114</v>
      </c>
      <c r="L3" s="93" t="s">
        <v>115</v>
      </c>
      <c r="M3" s="28" t="s">
        <v>118</v>
      </c>
      <c r="N3" s="89" t="s">
        <v>119</v>
      </c>
      <c r="O3" s="38" t="s">
        <v>120</v>
      </c>
      <c r="P3" s="28" t="s">
        <v>121</v>
      </c>
      <c r="Q3" s="28" t="s">
        <v>122</v>
      </c>
      <c r="R3" s="28" t="s">
        <v>123</v>
      </c>
      <c r="S3" s="89" t="s">
        <v>141</v>
      </c>
      <c r="T3" s="93" t="s">
        <v>131</v>
      </c>
      <c r="U3" s="142"/>
    </row>
    <row r="4" spans="1:24" s="3" customFormat="1">
      <c r="A4" s="41" t="s">
        <v>30</v>
      </c>
      <c r="B4" s="115">
        <v>277900</v>
      </c>
      <c r="C4" s="115">
        <v>558539</v>
      </c>
      <c r="D4" s="115">
        <v>949456</v>
      </c>
      <c r="E4" s="116">
        <v>38238</v>
      </c>
      <c r="F4" s="116">
        <v>0</v>
      </c>
      <c r="G4" s="117">
        <v>134997</v>
      </c>
      <c r="H4" s="116">
        <f t="shared" ref="H4:H35" si="0">SUM(B4:G4)</f>
        <v>1959130</v>
      </c>
      <c r="I4" s="118">
        <v>0</v>
      </c>
      <c r="J4" s="116">
        <v>355058</v>
      </c>
      <c r="K4" s="117">
        <f t="shared" ref="K4:K35" si="1">(H4-I4-J4)</f>
        <v>1604072</v>
      </c>
      <c r="L4" s="96">
        <f t="shared" ref="L4:L35" si="2">(K4/P4)</f>
        <v>689.33046841426733</v>
      </c>
      <c r="M4" s="95">
        <v>678279</v>
      </c>
      <c r="N4" s="147">
        <f t="shared" ref="N4:N35" si="3">(K4+M4)</f>
        <v>2282351</v>
      </c>
      <c r="O4" s="111">
        <f>N4/P4</f>
        <v>980.81263429308126</v>
      </c>
      <c r="P4" s="152">
        <v>2327</v>
      </c>
      <c r="Q4" s="47">
        <v>0.14000000000000001</v>
      </c>
      <c r="R4" s="51" t="s">
        <v>79</v>
      </c>
      <c r="S4" s="201">
        <v>38751</v>
      </c>
      <c r="T4" s="192">
        <f t="shared" ref="T4:T35" si="4">(P4/S4)</f>
        <v>6.005006322417486E-2</v>
      </c>
      <c r="U4" s="143">
        <f t="shared" ref="U4:U53" si="5">SUM(M4/N4)*100</f>
        <v>29.718435069803022</v>
      </c>
    </row>
    <row r="5" spans="1:24" s="3" customFormat="1">
      <c r="A5" s="42" t="s">
        <v>5</v>
      </c>
      <c r="B5" s="119">
        <v>3174471</v>
      </c>
      <c r="C5" s="119">
        <v>3854969</v>
      </c>
      <c r="D5" s="119">
        <v>280637</v>
      </c>
      <c r="E5" s="120">
        <v>2433681</v>
      </c>
      <c r="F5" s="120">
        <v>535436</v>
      </c>
      <c r="G5" s="121">
        <v>433780</v>
      </c>
      <c r="H5" s="120">
        <f t="shared" si="0"/>
        <v>10712974</v>
      </c>
      <c r="I5" s="122">
        <v>304058</v>
      </c>
      <c r="J5" s="120">
        <v>1623277</v>
      </c>
      <c r="K5" s="121">
        <f t="shared" si="1"/>
        <v>8785639</v>
      </c>
      <c r="L5" s="102">
        <f t="shared" si="2"/>
        <v>575.39059532385875</v>
      </c>
      <c r="M5" s="101">
        <v>2810242</v>
      </c>
      <c r="N5" s="148">
        <f t="shared" si="3"/>
        <v>11595881</v>
      </c>
      <c r="O5" s="112">
        <f t="shared" ref="O5:O54" si="6">N5/P5</f>
        <v>759.43945248542798</v>
      </c>
      <c r="P5" s="153">
        <v>15269</v>
      </c>
      <c r="Q5" s="48">
        <v>0.3</v>
      </c>
      <c r="R5" s="52" t="s">
        <v>67</v>
      </c>
      <c r="S5" s="202">
        <v>171154</v>
      </c>
      <c r="T5" s="193">
        <f t="shared" si="4"/>
        <v>8.9212054640849761E-2</v>
      </c>
      <c r="U5" s="143">
        <f t="shared" si="5"/>
        <v>24.234829591645514</v>
      </c>
    </row>
    <row r="6" spans="1:24" s="3" customFormat="1">
      <c r="A6" s="42" t="s">
        <v>21</v>
      </c>
      <c r="B6" s="119">
        <v>364887</v>
      </c>
      <c r="C6" s="119">
        <v>174030</v>
      </c>
      <c r="D6" s="119">
        <v>452928</v>
      </c>
      <c r="E6" s="120">
        <v>0</v>
      </c>
      <c r="F6" s="120">
        <v>887161</v>
      </c>
      <c r="G6" s="121">
        <v>149565</v>
      </c>
      <c r="H6" s="120">
        <f t="shared" si="0"/>
        <v>2028571</v>
      </c>
      <c r="I6" s="122">
        <v>316940</v>
      </c>
      <c r="J6" s="120">
        <v>246501</v>
      </c>
      <c r="K6" s="121">
        <f t="shared" si="1"/>
        <v>1465130</v>
      </c>
      <c r="L6" s="102">
        <f t="shared" si="2"/>
        <v>517.16554888810447</v>
      </c>
      <c r="M6" s="101">
        <v>354661</v>
      </c>
      <c r="N6" s="148">
        <f t="shared" si="3"/>
        <v>1819791</v>
      </c>
      <c r="O6" s="112">
        <f t="shared" si="6"/>
        <v>642.3547476173668</v>
      </c>
      <c r="P6" s="153">
        <v>2833</v>
      </c>
      <c r="Q6" s="48">
        <v>0.18</v>
      </c>
      <c r="R6" s="52" t="s">
        <v>127</v>
      </c>
      <c r="S6" s="202">
        <v>36008</v>
      </c>
      <c r="T6" s="193">
        <f t="shared" si="4"/>
        <v>7.8676960675405472E-2</v>
      </c>
      <c r="U6" s="143">
        <f t="shared" si="5"/>
        <v>19.489106166587263</v>
      </c>
    </row>
    <row r="7" spans="1:24" s="3" customFormat="1">
      <c r="A7" s="42" t="s">
        <v>9</v>
      </c>
      <c r="B7" s="119">
        <v>1594459</v>
      </c>
      <c r="C7" s="119">
        <v>817333</v>
      </c>
      <c r="D7" s="119">
        <v>1064572</v>
      </c>
      <c r="E7" s="120">
        <v>744543</v>
      </c>
      <c r="F7" s="120">
        <v>127837</v>
      </c>
      <c r="G7" s="121">
        <v>455928</v>
      </c>
      <c r="H7" s="120">
        <f t="shared" si="0"/>
        <v>4804672</v>
      </c>
      <c r="I7" s="122">
        <v>180735</v>
      </c>
      <c r="J7" s="120">
        <v>405405</v>
      </c>
      <c r="K7" s="121">
        <f t="shared" si="1"/>
        <v>4218532</v>
      </c>
      <c r="L7" s="102">
        <f t="shared" si="2"/>
        <v>349.73735698889072</v>
      </c>
      <c r="M7" s="101">
        <v>2026677</v>
      </c>
      <c r="N7" s="148">
        <f t="shared" si="3"/>
        <v>6245209</v>
      </c>
      <c r="O7" s="112">
        <f t="shared" si="6"/>
        <v>517.75899519151051</v>
      </c>
      <c r="P7" s="153">
        <v>12062</v>
      </c>
      <c r="Q7" s="48">
        <v>0.33</v>
      </c>
      <c r="R7" s="52" t="s">
        <v>83</v>
      </c>
      <c r="S7" s="202">
        <v>121527</v>
      </c>
      <c r="T7" s="193">
        <f t="shared" si="4"/>
        <v>9.9253663794876865E-2</v>
      </c>
      <c r="U7" s="143">
        <f t="shared" si="5"/>
        <v>32.451708181423548</v>
      </c>
    </row>
    <row r="8" spans="1:24" s="3" customFormat="1">
      <c r="A8" s="12" t="s">
        <v>32</v>
      </c>
      <c r="B8" s="123">
        <v>1027842</v>
      </c>
      <c r="C8" s="123">
        <v>652384</v>
      </c>
      <c r="D8" s="123">
        <v>1066944</v>
      </c>
      <c r="E8" s="124">
        <v>534359</v>
      </c>
      <c r="F8" s="124">
        <v>1056817</v>
      </c>
      <c r="G8" s="125">
        <v>812883</v>
      </c>
      <c r="H8" s="124">
        <f t="shared" si="0"/>
        <v>5151229</v>
      </c>
      <c r="I8" s="126">
        <v>539900</v>
      </c>
      <c r="J8" s="124">
        <v>336575</v>
      </c>
      <c r="K8" s="125">
        <f t="shared" si="1"/>
        <v>4274754</v>
      </c>
      <c r="L8" s="105">
        <f t="shared" si="2"/>
        <v>285.57378582403635</v>
      </c>
      <c r="M8" s="104">
        <v>1709923</v>
      </c>
      <c r="N8" s="149">
        <f t="shared" si="3"/>
        <v>5984677</v>
      </c>
      <c r="O8" s="113">
        <f t="shared" si="6"/>
        <v>399.80472977486806</v>
      </c>
      <c r="P8" s="154">
        <v>14969</v>
      </c>
      <c r="Q8" s="14">
        <v>0.2</v>
      </c>
      <c r="R8" s="15" t="s">
        <v>75</v>
      </c>
      <c r="S8" s="203">
        <v>113741</v>
      </c>
      <c r="T8" s="194">
        <f t="shared" si="4"/>
        <v>0.13160601717938122</v>
      </c>
      <c r="U8" s="143">
        <f t="shared" si="5"/>
        <v>28.571683985618606</v>
      </c>
    </row>
    <row r="9" spans="1:24" s="3" customFormat="1">
      <c r="A9" s="41" t="s">
        <v>47</v>
      </c>
      <c r="B9" s="115">
        <v>1181563</v>
      </c>
      <c r="C9" s="115">
        <v>476420</v>
      </c>
      <c r="D9" s="115">
        <v>153214</v>
      </c>
      <c r="E9" s="116">
        <v>0</v>
      </c>
      <c r="F9" s="116">
        <v>49211</v>
      </c>
      <c r="G9" s="117">
        <v>180923</v>
      </c>
      <c r="H9" s="116">
        <f t="shared" si="0"/>
        <v>2041331</v>
      </c>
      <c r="I9" s="118">
        <v>31952</v>
      </c>
      <c r="J9" s="116">
        <v>174235</v>
      </c>
      <c r="K9" s="117">
        <f t="shared" si="1"/>
        <v>1835144</v>
      </c>
      <c r="L9" s="96">
        <f t="shared" si="2"/>
        <v>260.52583759227713</v>
      </c>
      <c r="M9" s="95">
        <v>938249</v>
      </c>
      <c r="N9" s="147">
        <f t="shared" si="3"/>
        <v>2773393</v>
      </c>
      <c r="O9" s="111">
        <f t="shared" si="6"/>
        <v>393.72416240772287</v>
      </c>
      <c r="P9" s="152">
        <v>7044</v>
      </c>
      <c r="Q9" s="47">
        <v>0.57999999999999996</v>
      </c>
      <c r="R9" s="49" t="s">
        <v>66</v>
      </c>
      <c r="S9" s="201">
        <v>83432</v>
      </c>
      <c r="T9" s="192">
        <f t="shared" si="4"/>
        <v>8.4428037203950521E-2</v>
      </c>
      <c r="U9" s="143">
        <f t="shared" si="5"/>
        <v>33.830365909194981</v>
      </c>
    </row>
    <row r="10" spans="1:24" s="3" customFormat="1">
      <c r="A10" s="42" t="s">
        <v>20</v>
      </c>
      <c r="B10" s="119">
        <v>392413</v>
      </c>
      <c r="C10" s="119">
        <v>450330</v>
      </c>
      <c r="D10" s="119">
        <v>243087</v>
      </c>
      <c r="E10" s="120">
        <v>60741</v>
      </c>
      <c r="F10" s="120">
        <v>190760</v>
      </c>
      <c r="G10" s="121">
        <v>127991</v>
      </c>
      <c r="H10" s="120">
        <f t="shared" si="0"/>
        <v>1465322</v>
      </c>
      <c r="I10" s="122">
        <v>46516</v>
      </c>
      <c r="J10" s="120">
        <v>106289</v>
      </c>
      <c r="K10" s="121">
        <f t="shared" si="1"/>
        <v>1312517</v>
      </c>
      <c r="L10" s="102">
        <f t="shared" si="2"/>
        <v>254.85766990291262</v>
      </c>
      <c r="M10" s="101">
        <v>540805</v>
      </c>
      <c r="N10" s="148">
        <f t="shared" si="3"/>
        <v>1853322</v>
      </c>
      <c r="O10" s="112">
        <f t="shared" si="6"/>
        <v>359.86834951456308</v>
      </c>
      <c r="P10" s="153">
        <v>5150</v>
      </c>
      <c r="Q10" s="48">
        <v>0.27</v>
      </c>
      <c r="R10" s="52" t="s">
        <v>75</v>
      </c>
      <c r="S10" s="202">
        <v>31299</v>
      </c>
      <c r="T10" s="193">
        <f t="shared" si="4"/>
        <v>0.16454199814690565</v>
      </c>
      <c r="U10" s="143">
        <f t="shared" si="5"/>
        <v>29.18030433999057</v>
      </c>
    </row>
    <row r="11" spans="1:24" s="3" customFormat="1">
      <c r="A11" s="42" t="s">
        <v>3</v>
      </c>
      <c r="B11" s="119">
        <v>498177</v>
      </c>
      <c r="C11" s="119">
        <v>209567</v>
      </c>
      <c r="D11" s="119">
        <v>0</v>
      </c>
      <c r="E11" s="120">
        <v>76</v>
      </c>
      <c r="F11" s="120">
        <v>815721</v>
      </c>
      <c r="G11" s="121">
        <v>253138</v>
      </c>
      <c r="H11" s="120">
        <f t="shared" si="0"/>
        <v>1776679</v>
      </c>
      <c r="I11" s="122">
        <v>118432</v>
      </c>
      <c r="J11" s="120">
        <v>126331</v>
      </c>
      <c r="K11" s="121">
        <f t="shared" si="1"/>
        <v>1531916</v>
      </c>
      <c r="L11" s="102">
        <f t="shared" si="2"/>
        <v>225.77980840088429</v>
      </c>
      <c r="M11" s="101">
        <v>553997</v>
      </c>
      <c r="N11" s="148">
        <f t="shared" si="3"/>
        <v>2085913</v>
      </c>
      <c r="O11" s="112">
        <f t="shared" si="6"/>
        <v>307.43006632277081</v>
      </c>
      <c r="P11" s="153">
        <v>6785</v>
      </c>
      <c r="Q11" s="48">
        <v>0.28000000000000003</v>
      </c>
      <c r="R11" s="50" t="s">
        <v>68</v>
      </c>
      <c r="S11" s="202">
        <v>60593</v>
      </c>
      <c r="T11" s="193">
        <f t="shared" si="4"/>
        <v>0.11197663096397274</v>
      </c>
      <c r="U11" s="143">
        <f t="shared" si="5"/>
        <v>26.55896962145593</v>
      </c>
    </row>
    <row r="12" spans="1:24" s="3" customFormat="1">
      <c r="A12" s="42" t="s">
        <v>11</v>
      </c>
      <c r="B12" s="119">
        <v>78405</v>
      </c>
      <c r="C12" s="119">
        <v>96539</v>
      </c>
      <c r="D12" s="119">
        <v>0</v>
      </c>
      <c r="E12" s="120">
        <v>0</v>
      </c>
      <c r="F12" s="120">
        <v>0</v>
      </c>
      <c r="G12" s="121">
        <v>35417</v>
      </c>
      <c r="H12" s="120">
        <f t="shared" si="0"/>
        <v>210361</v>
      </c>
      <c r="I12" s="122">
        <v>0</v>
      </c>
      <c r="J12" s="120">
        <v>7359</v>
      </c>
      <c r="K12" s="121">
        <f t="shared" si="1"/>
        <v>203002</v>
      </c>
      <c r="L12" s="102">
        <f t="shared" si="2"/>
        <v>216.18956336528223</v>
      </c>
      <c r="M12" s="101">
        <v>192340</v>
      </c>
      <c r="N12" s="148">
        <f t="shared" si="3"/>
        <v>395342</v>
      </c>
      <c r="O12" s="112">
        <f t="shared" si="6"/>
        <v>421.02449414270501</v>
      </c>
      <c r="P12" s="155">
        <v>939</v>
      </c>
      <c r="Q12" s="48">
        <v>0.37</v>
      </c>
      <c r="R12" s="52" t="s">
        <v>132</v>
      </c>
      <c r="S12" s="202">
        <v>4341</v>
      </c>
      <c r="T12" s="193">
        <f t="shared" si="4"/>
        <v>0.21630960608154803</v>
      </c>
      <c r="U12" s="143">
        <f t="shared" si="5"/>
        <v>48.651547267935101</v>
      </c>
    </row>
    <row r="13" spans="1:24" s="3" customFormat="1">
      <c r="A13" s="12" t="s">
        <v>13</v>
      </c>
      <c r="B13" s="123">
        <v>1380702</v>
      </c>
      <c r="C13" s="123">
        <v>1191681</v>
      </c>
      <c r="D13" s="123">
        <v>894083</v>
      </c>
      <c r="E13" s="124">
        <v>51635</v>
      </c>
      <c r="F13" s="124">
        <v>275</v>
      </c>
      <c r="G13" s="125">
        <v>70793</v>
      </c>
      <c r="H13" s="124">
        <f t="shared" si="0"/>
        <v>3589169</v>
      </c>
      <c r="I13" s="126">
        <v>154244</v>
      </c>
      <c r="J13" s="124">
        <v>214678</v>
      </c>
      <c r="K13" s="125">
        <f t="shared" si="1"/>
        <v>3220247</v>
      </c>
      <c r="L13" s="105">
        <f t="shared" si="2"/>
        <v>200.5384854900984</v>
      </c>
      <c r="M13" s="104">
        <v>1233078</v>
      </c>
      <c r="N13" s="149">
        <f t="shared" si="3"/>
        <v>4453325</v>
      </c>
      <c r="O13" s="113">
        <f t="shared" si="6"/>
        <v>277.3275003113713</v>
      </c>
      <c r="P13" s="154">
        <v>16058</v>
      </c>
      <c r="Q13" s="14">
        <v>0.38</v>
      </c>
      <c r="R13" s="15" t="s">
        <v>128</v>
      </c>
      <c r="S13" s="203">
        <v>139159</v>
      </c>
      <c r="T13" s="194">
        <f t="shared" si="4"/>
        <v>0.11539318333704611</v>
      </c>
      <c r="U13" s="143">
        <f t="shared" si="5"/>
        <v>27.688929058624733</v>
      </c>
    </row>
    <row r="14" spans="1:24" s="3" customFormat="1">
      <c r="A14" s="41" t="s">
        <v>44</v>
      </c>
      <c r="B14" s="115">
        <v>352326</v>
      </c>
      <c r="C14" s="115">
        <v>109191</v>
      </c>
      <c r="D14" s="115">
        <v>1271</v>
      </c>
      <c r="E14" s="116">
        <v>134566</v>
      </c>
      <c r="F14" s="116">
        <v>344174</v>
      </c>
      <c r="G14" s="117">
        <v>81752</v>
      </c>
      <c r="H14" s="116">
        <f t="shared" si="0"/>
        <v>1023280</v>
      </c>
      <c r="I14" s="118">
        <v>0</v>
      </c>
      <c r="J14" s="116">
        <v>45601</v>
      </c>
      <c r="K14" s="117">
        <f t="shared" si="1"/>
        <v>977679</v>
      </c>
      <c r="L14" s="96">
        <f t="shared" si="2"/>
        <v>167.66918195849769</v>
      </c>
      <c r="M14" s="95">
        <v>293512</v>
      </c>
      <c r="N14" s="147">
        <f t="shared" si="3"/>
        <v>1271191</v>
      </c>
      <c r="O14" s="111">
        <f t="shared" si="6"/>
        <v>218.0056594066198</v>
      </c>
      <c r="P14" s="152">
        <v>5831</v>
      </c>
      <c r="Q14" s="47">
        <v>0.34</v>
      </c>
      <c r="R14" s="49" t="s">
        <v>129</v>
      </c>
      <c r="S14" s="201">
        <v>44223</v>
      </c>
      <c r="T14" s="192">
        <f t="shared" si="4"/>
        <v>0.13185446487122085</v>
      </c>
      <c r="U14" s="143">
        <f t="shared" si="5"/>
        <v>23.08952785222677</v>
      </c>
    </row>
    <row r="15" spans="1:24" s="3" customFormat="1">
      <c r="A15" s="42" t="s">
        <v>7</v>
      </c>
      <c r="B15" s="119">
        <v>341355</v>
      </c>
      <c r="C15" s="119">
        <v>161592</v>
      </c>
      <c r="D15" s="119">
        <v>183</v>
      </c>
      <c r="E15" s="120">
        <v>23</v>
      </c>
      <c r="F15" s="120">
        <v>7</v>
      </c>
      <c r="G15" s="121">
        <v>88676</v>
      </c>
      <c r="H15" s="120">
        <f t="shared" si="0"/>
        <v>591836</v>
      </c>
      <c r="I15" s="122">
        <v>0</v>
      </c>
      <c r="J15" s="120">
        <v>8642</v>
      </c>
      <c r="K15" s="121">
        <f t="shared" si="1"/>
        <v>583194</v>
      </c>
      <c r="L15" s="102">
        <f t="shared" si="2"/>
        <v>156.89911218724777</v>
      </c>
      <c r="M15" s="101">
        <v>392563</v>
      </c>
      <c r="N15" s="148">
        <f t="shared" si="3"/>
        <v>975757</v>
      </c>
      <c r="O15" s="112">
        <f t="shared" si="6"/>
        <v>262.51197202044659</v>
      </c>
      <c r="P15" s="153">
        <v>3717</v>
      </c>
      <c r="Q15" s="48">
        <v>0.57999999999999996</v>
      </c>
      <c r="R15" s="52" t="s">
        <v>73</v>
      </c>
      <c r="S15" s="202">
        <v>21296</v>
      </c>
      <c r="T15" s="193">
        <f t="shared" si="4"/>
        <v>0.17453981968444779</v>
      </c>
      <c r="U15" s="143">
        <f t="shared" si="5"/>
        <v>40.23163554040606</v>
      </c>
    </row>
    <row r="16" spans="1:24" s="3" customFormat="1">
      <c r="A16" s="42" t="s">
        <v>6</v>
      </c>
      <c r="B16" s="119">
        <v>528361</v>
      </c>
      <c r="C16" s="119">
        <v>733716</v>
      </c>
      <c r="D16" s="119">
        <v>0</v>
      </c>
      <c r="E16" s="120">
        <v>279034</v>
      </c>
      <c r="F16" s="120">
        <v>10127</v>
      </c>
      <c r="G16" s="121">
        <v>51649</v>
      </c>
      <c r="H16" s="120">
        <f t="shared" si="0"/>
        <v>1602887</v>
      </c>
      <c r="I16" s="122">
        <v>50077</v>
      </c>
      <c r="J16" s="120">
        <v>140060</v>
      </c>
      <c r="K16" s="121">
        <f t="shared" si="1"/>
        <v>1412750</v>
      </c>
      <c r="L16" s="102">
        <f t="shared" si="2"/>
        <v>155.3838539375275</v>
      </c>
      <c r="M16" s="101">
        <v>411122</v>
      </c>
      <c r="N16" s="148">
        <f t="shared" si="3"/>
        <v>1823872</v>
      </c>
      <c r="O16" s="112">
        <f t="shared" si="6"/>
        <v>200.6018477782666</v>
      </c>
      <c r="P16" s="153">
        <v>9092</v>
      </c>
      <c r="Q16" s="48">
        <v>0.33</v>
      </c>
      <c r="R16" s="52" t="s">
        <v>129</v>
      </c>
      <c r="S16" s="202">
        <v>88166</v>
      </c>
      <c r="T16" s="193">
        <f t="shared" si="4"/>
        <v>0.1031236531089082</v>
      </c>
      <c r="U16" s="143">
        <f t="shared" si="5"/>
        <v>22.541165169485577</v>
      </c>
    </row>
    <row r="17" spans="1:21" s="3" customFormat="1">
      <c r="A17" s="42" t="s">
        <v>39</v>
      </c>
      <c r="B17" s="119">
        <v>60521</v>
      </c>
      <c r="C17" s="119">
        <v>23660</v>
      </c>
      <c r="D17" s="119">
        <v>11992</v>
      </c>
      <c r="E17" s="120">
        <v>16142</v>
      </c>
      <c r="F17" s="120">
        <v>0</v>
      </c>
      <c r="G17" s="121">
        <v>82346</v>
      </c>
      <c r="H17" s="120">
        <f t="shared" si="0"/>
        <v>194661</v>
      </c>
      <c r="I17" s="122">
        <v>17411</v>
      </c>
      <c r="J17" s="120">
        <v>23398</v>
      </c>
      <c r="K17" s="121">
        <f t="shared" si="1"/>
        <v>153852</v>
      </c>
      <c r="L17" s="102">
        <f t="shared" si="2"/>
        <v>139.23257918552036</v>
      </c>
      <c r="M17" s="101">
        <v>198220</v>
      </c>
      <c r="N17" s="148">
        <f t="shared" si="3"/>
        <v>352072</v>
      </c>
      <c r="O17" s="112">
        <f t="shared" si="6"/>
        <v>318.61719457013572</v>
      </c>
      <c r="P17" s="153">
        <v>1105</v>
      </c>
      <c r="Q17" s="48">
        <v>0.31</v>
      </c>
      <c r="R17" s="52" t="s">
        <v>72</v>
      </c>
      <c r="S17" s="202">
        <v>6511</v>
      </c>
      <c r="T17" s="193">
        <f t="shared" si="4"/>
        <v>0.16971279373368145</v>
      </c>
      <c r="U17" s="143">
        <f t="shared" si="5"/>
        <v>56.30098388965893</v>
      </c>
    </row>
    <row r="18" spans="1:21" s="3" customFormat="1">
      <c r="A18" s="12" t="s">
        <v>36</v>
      </c>
      <c r="B18" s="123">
        <v>387071</v>
      </c>
      <c r="C18" s="123">
        <v>640697</v>
      </c>
      <c r="D18" s="123">
        <v>198207</v>
      </c>
      <c r="E18" s="124">
        <v>130208</v>
      </c>
      <c r="F18" s="124">
        <v>0</v>
      </c>
      <c r="G18" s="125">
        <v>307067</v>
      </c>
      <c r="H18" s="124">
        <f t="shared" si="0"/>
        <v>1663250</v>
      </c>
      <c r="I18" s="126">
        <v>52858</v>
      </c>
      <c r="J18" s="124">
        <v>59031</v>
      </c>
      <c r="K18" s="125">
        <f t="shared" si="1"/>
        <v>1551361</v>
      </c>
      <c r="L18" s="105">
        <f t="shared" si="2"/>
        <v>126.29119179420384</v>
      </c>
      <c r="M18" s="104">
        <v>586798</v>
      </c>
      <c r="N18" s="149">
        <f t="shared" si="3"/>
        <v>2138159</v>
      </c>
      <c r="O18" s="113">
        <f t="shared" si="6"/>
        <v>174.06048518397915</v>
      </c>
      <c r="P18" s="154">
        <v>12284</v>
      </c>
      <c r="Q18" s="14">
        <v>0.23</v>
      </c>
      <c r="R18" s="15" t="s">
        <v>68</v>
      </c>
      <c r="S18" s="203">
        <v>112922</v>
      </c>
      <c r="T18" s="194">
        <f t="shared" si="4"/>
        <v>0.10878305378934132</v>
      </c>
      <c r="U18" s="143">
        <f t="shared" si="5"/>
        <v>27.444076890446407</v>
      </c>
    </row>
    <row r="19" spans="1:21" s="3" customFormat="1">
      <c r="A19" s="41" t="s">
        <v>35</v>
      </c>
      <c r="B19" s="115">
        <v>1799145</v>
      </c>
      <c r="C19" s="115">
        <v>738306</v>
      </c>
      <c r="D19" s="115">
        <v>190736</v>
      </c>
      <c r="E19" s="116">
        <v>22627</v>
      </c>
      <c r="F19" s="116">
        <v>0</v>
      </c>
      <c r="G19" s="117">
        <v>214187</v>
      </c>
      <c r="H19" s="116">
        <f t="shared" si="0"/>
        <v>2965001</v>
      </c>
      <c r="I19" s="118">
        <v>285153</v>
      </c>
      <c r="J19" s="116">
        <v>300320</v>
      </c>
      <c r="K19" s="117">
        <f t="shared" si="1"/>
        <v>2379528</v>
      </c>
      <c r="L19" s="96">
        <f t="shared" si="2"/>
        <v>123.5091871691062</v>
      </c>
      <c r="M19" s="95">
        <v>1119873</v>
      </c>
      <c r="N19" s="147">
        <f t="shared" si="3"/>
        <v>3499401</v>
      </c>
      <c r="O19" s="111">
        <f t="shared" si="6"/>
        <v>181.6360946745562</v>
      </c>
      <c r="P19" s="152">
        <v>19266</v>
      </c>
      <c r="Q19" s="47">
        <v>0.61</v>
      </c>
      <c r="R19" s="51" t="s">
        <v>83</v>
      </c>
      <c r="S19" s="201">
        <v>125162</v>
      </c>
      <c r="T19" s="192">
        <f t="shared" si="4"/>
        <v>0.15392850865278598</v>
      </c>
      <c r="U19" s="143">
        <f t="shared" si="5"/>
        <v>32.001848316326139</v>
      </c>
    </row>
    <row r="20" spans="1:21" s="3" customFormat="1">
      <c r="A20" s="42" t="s">
        <v>18</v>
      </c>
      <c r="B20" s="119">
        <v>598131</v>
      </c>
      <c r="C20" s="119">
        <v>237516</v>
      </c>
      <c r="D20" s="119">
        <v>39808</v>
      </c>
      <c r="E20" s="120">
        <v>1104949</v>
      </c>
      <c r="F20" s="120">
        <v>78644</v>
      </c>
      <c r="G20" s="121">
        <v>57459</v>
      </c>
      <c r="H20" s="120">
        <f t="shared" si="0"/>
        <v>2116507</v>
      </c>
      <c r="I20" s="122">
        <v>0</v>
      </c>
      <c r="J20" s="120">
        <v>64885</v>
      </c>
      <c r="K20" s="121">
        <f t="shared" si="1"/>
        <v>2051622</v>
      </c>
      <c r="L20" s="102">
        <f t="shared" si="2"/>
        <v>122.99154726934836</v>
      </c>
      <c r="M20" s="101">
        <v>667604</v>
      </c>
      <c r="N20" s="148">
        <f t="shared" si="3"/>
        <v>2719226</v>
      </c>
      <c r="O20" s="112">
        <f t="shared" si="6"/>
        <v>163.01336850308735</v>
      </c>
      <c r="P20" s="153">
        <v>16681</v>
      </c>
      <c r="Q20" s="48">
        <v>0.28000000000000003</v>
      </c>
      <c r="R20" s="52" t="s">
        <v>77</v>
      </c>
      <c r="S20" s="202">
        <v>61004</v>
      </c>
      <c r="T20" s="193">
        <f t="shared" si="4"/>
        <v>0.27344108583043736</v>
      </c>
      <c r="U20" s="143">
        <f t="shared" si="5"/>
        <v>24.551250980977677</v>
      </c>
    </row>
    <row r="21" spans="1:21" s="3" customFormat="1">
      <c r="A21" s="42" t="s">
        <v>15</v>
      </c>
      <c r="B21" s="119">
        <v>424694</v>
      </c>
      <c r="C21" s="119">
        <v>421796</v>
      </c>
      <c r="D21" s="119">
        <v>0</v>
      </c>
      <c r="E21" s="120">
        <v>50321</v>
      </c>
      <c r="F21" s="120">
        <v>284380</v>
      </c>
      <c r="G21" s="121">
        <v>15649</v>
      </c>
      <c r="H21" s="120">
        <f t="shared" si="0"/>
        <v>1196840</v>
      </c>
      <c r="I21" s="122">
        <v>0</v>
      </c>
      <c r="J21" s="120">
        <v>117728</v>
      </c>
      <c r="K21" s="121">
        <f t="shared" si="1"/>
        <v>1079112</v>
      </c>
      <c r="L21" s="102">
        <f t="shared" si="2"/>
        <v>121.42590300438843</v>
      </c>
      <c r="M21" s="101">
        <v>333124</v>
      </c>
      <c r="N21" s="148">
        <f t="shared" si="3"/>
        <v>1412236</v>
      </c>
      <c r="O21" s="112">
        <f t="shared" si="6"/>
        <v>158.91031844266908</v>
      </c>
      <c r="P21" s="153">
        <v>8887</v>
      </c>
      <c r="Q21" s="48">
        <v>0.35</v>
      </c>
      <c r="R21" s="52" t="s">
        <v>67</v>
      </c>
      <c r="S21" s="202">
        <v>114195</v>
      </c>
      <c r="T21" s="193">
        <f t="shared" si="4"/>
        <v>7.7823022023731342E-2</v>
      </c>
      <c r="U21" s="143">
        <f t="shared" si="5"/>
        <v>23.588408736216891</v>
      </c>
    </row>
    <row r="22" spans="1:21" s="3" customFormat="1">
      <c r="A22" s="42" t="s">
        <v>29</v>
      </c>
      <c r="B22" s="119">
        <v>135691</v>
      </c>
      <c r="C22" s="119">
        <v>124310</v>
      </c>
      <c r="D22" s="119">
        <v>103029</v>
      </c>
      <c r="E22" s="120">
        <v>0</v>
      </c>
      <c r="F22" s="120">
        <v>0</v>
      </c>
      <c r="G22" s="121">
        <v>163169</v>
      </c>
      <c r="H22" s="120">
        <f t="shared" si="0"/>
        <v>526199</v>
      </c>
      <c r="I22" s="122">
        <v>4106</v>
      </c>
      <c r="J22" s="120">
        <v>61565</v>
      </c>
      <c r="K22" s="121">
        <f t="shared" si="1"/>
        <v>460528</v>
      </c>
      <c r="L22" s="102">
        <f t="shared" si="2"/>
        <v>115.42055137844612</v>
      </c>
      <c r="M22" s="101">
        <v>163357</v>
      </c>
      <c r="N22" s="148">
        <f t="shared" si="3"/>
        <v>623885</v>
      </c>
      <c r="O22" s="112">
        <f t="shared" si="6"/>
        <v>156.36215538847117</v>
      </c>
      <c r="P22" s="153">
        <v>3990</v>
      </c>
      <c r="Q22" s="48">
        <v>0.26</v>
      </c>
      <c r="R22" s="52" t="s">
        <v>62</v>
      </c>
      <c r="S22" s="202">
        <v>15838</v>
      </c>
      <c r="T22" s="193">
        <f t="shared" si="4"/>
        <v>0.25192574820053037</v>
      </c>
      <c r="U22" s="143">
        <f t="shared" si="5"/>
        <v>26.183831956209879</v>
      </c>
    </row>
    <row r="23" spans="1:21" s="3" customFormat="1">
      <c r="A23" s="12" t="s">
        <v>14</v>
      </c>
      <c r="B23" s="123">
        <v>793884</v>
      </c>
      <c r="C23" s="123">
        <v>214744</v>
      </c>
      <c r="D23" s="123">
        <v>149246</v>
      </c>
      <c r="E23" s="124">
        <v>496</v>
      </c>
      <c r="F23" s="124">
        <v>82900</v>
      </c>
      <c r="G23" s="125">
        <v>285138</v>
      </c>
      <c r="H23" s="124">
        <f t="shared" si="0"/>
        <v>1526408</v>
      </c>
      <c r="I23" s="126">
        <v>243437</v>
      </c>
      <c r="J23" s="124">
        <v>3259</v>
      </c>
      <c r="K23" s="125">
        <f t="shared" si="1"/>
        <v>1279712</v>
      </c>
      <c r="L23" s="105">
        <f t="shared" si="2"/>
        <v>114.38255273507329</v>
      </c>
      <c r="M23" s="104">
        <v>1084642</v>
      </c>
      <c r="N23" s="149">
        <f t="shared" si="3"/>
        <v>2364354</v>
      </c>
      <c r="O23" s="113">
        <f t="shared" si="6"/>
        <v>211.32946013585985</v>
      </c>
      <c r="P23" s="154">
        <v>11188</v>
      </c>
      <c r="Q23" s="14">
        <v>0.52</v>
      </c>
      <c r="R23" s="15" t="s">
        <v>88</v>
      </c>
      <c r="S23" s="203">
        <v>95472</v>
      </c>
      <c r="T23" s="194">
        <f t="shared" si="4"/>
        <v>0.11718619071560248</v>
      </c>
      <c r="U23" s="143">
        <f t="shared" si="5"/>
        <v>45.874771713542053</v>
      </c>
    </row>
    <row r="24" spans="1:21" s="3" customFormat="1">
      <c r="A24" s="41" t="s">
        <v>23</v>
      </c>
      <c r="B24" s="115">
        <v>551511</v>
      </c>
      <c r="C24" s="115">
        <v>440521</v>
      </c>
      <c r="D24" s="115">
        <v>0</v>
      </c>
      <c r="E24" s="116">
        <v>0</v>
      </c>
      <c r="F24" s="116">
        <v>284087</v>
      </c>
      <c r="G24" s="117">
        <v>69830</v>
      </c>
      <c r="H24" s="116">
        <f t="shared" si="0"/>
        <v>1345949</v>
      </c>
      <c r="I24" s="118">
        <v>0</v>
      </c>
      <c r="J24" s="116">
        <v>109777</v>
      </c>
      <c r="K24" s="117">
        <f t="shared" si="1"/>
        <v>1236172</v>
      </c>
      <c r="L24" s="96">
        <f t="shared" si="2"/>
        <v>104.04612406363101</v>
      </c>
      <c r="M24" s="95">
        <v>805235</v>
      </c>
      <c r="N24" s="147">
        <f t="shared" si="3"/>
        <v>2041407</v>
      </c>
      <c r="O24" s="111">
        <f t="shared" si="6"/>
        <v>171.82114300143087</v>
      </c>
      <c r="P24" s="152">
        <v>11881</v>
      </c>
      <c r="Q24" s="47">
        <v>0.41</v>
      </c>
      <c r="R24" s="51" t="s">
        <v>61</v>
      </c>
      <c r="S24" s="204">
        <v>137693</v>
      </c>
      <c r="T24" s="192">
        <f t="shared" si="4"/>
        <v>8.628615833775137E-2</v>
      </c>
      <c r="U24" s="143">
        <f t="shared" si="5"/>
        <v>39.445098405168594</v>
      </c>
    </row>
    <row r="25" spans="1:21" s="3" customFormat="1">
      <c r="A25" s="42" t="s">
        <v>49</v>
      </c>
      <c r="B25" s="119">
        <v>733474</v>
      </c>
      <c r="C25" s="119">
        <v>401019</v>
      </c>
      <c r="D25" s="119">
        <v>0</v>
      </c>
      <c r="E25" s="120">
        <v>0</v>
      </c>
      <c r="F25" s="120">
        <v>0</v>
      </c>
      <c r="G25" s="121">
        <v>240745</v>
      </c>
      <c r="H25" s="120">
        <f t="shared" si="0"/>
        <v>1375238</v>
      </c>
      <c r="I25" s="122">
        <v>155533</v>
      </c>
      <c r="J25" s="120">
        <v>88414</v>
      </c>
      <c r="K25" s="121">
        <f t="shared" si="1"/>
        <v>1131291</v>
      </c>
      <c r="L25" s="102">
        <f t="shared" si="2"/>
        <v>96.124649502931433</v>
      </c>
      <c r="M25" s="101">
        <v>636478</v>
      </c>
      <c r="N25" s="148">
        <f t="shared" si="3"/>
        <v>1767769</v>
      </c>
      <c r="O25" s="112">
        <f t="shared" si="6"/>
        <v>150.20553997790807</v>
      </c>
      <c r="P25" s="153">
        <v>11769</v>
      </c>
      <c r="Q25" s="48">
        <v>0.53</v>
      </c>
      <c r="R25" s="50" t="s">
        <v>81</v>
      </c>
      <c r="S25" s="205">
        <v>114706</v>
      </c>
      <c r="T25" s="193">
        <f t="shared" si="4"/>
        <v>0.10260143322929925</v>
      </c>
      <c r="U25" s="143">
        <f t="shared" si="5"/>
        <v>36.004591097592503</v>
      </c>
    </row>
    <row r="26" spans="1:21" s="3" customFormat="1">
      <c r="A26" s="42" t="s">
        <v>28</v>
      </c>
      <c r="B26" s="119">
        <v>291505</v>
      </c>
      <c r="C26" s="119">
        <v>214595</v>
      </c>
      <c r="D26" s="119">
        <v>628</v>
      </c>
      <c r="E26" s="120">
        <v>47</v>
      </c>
      <c r="F26" s="120">
        <v>0</v>
      </c>
      <c r="G26" s="121">
        <v>104287</v>
      </c>
      <c r="H26" s="120">
        <f t="shared" si="0"/>
        <v>611062</v>
      </c>
      <c r="I26" s="122">
        <v>0</v>
      </c>
      <c r="J26" s="120">
        <v>94487</v>
      </c>
      <c r="K26" s="121">
        <f t="shared" si="1"/>
        <v>516575</v>
      </c>
      <c r="L26" s="102">
        <f t="shared" si="2"/>
        <v>95.96414638677318</v>
      </c>
      <c r="M26" s="101">
        <v>231317</v>
      </c>
      <c r="N26" s="148">
        <f t="shared" si="3"/>
        <v>747892</v>
      </c>
      <c r="O26" s="112">
        <f t="shared" si="6"/>
        <v>138.93590934423185</v>
      </c>
      <c r="P26" s="153">
        <v>5383</v>
      </c>
      <c r="Q26" s="48">
        <v>0.48</v>
      </c>
      <c r="R26" s="52" t="s">
        <v>82</v>
      </c>
      <c r="S26" s="205">
        <v>33871</v>
      </c>
      <c r="T26" s="193">
        <f t="shared" si="4"/>
        <v>0.15892651530808066</v>
      </c>
      <c r="U26" s="143">
        <f t="shared" si="5"/>
        <v>30.929198333449214</v>
      </c>
    </row>
    <row r="27" spans="1:21" s="3" customFormat="1">
      <c r="A27" s="42" t="s">
        <v>37</v>
      </c>
      <c r="B27" s="119">
        <v>337210</v>
      </c>
      <c r="C27" s="119">
        <v>331888</v>
      </c>
      <c r="D27" s="119">
        <v>0</v>
      </c>
      <c r="E27" s="120">
        <v>44357</v>
      </c>
      <c r="F27" s="120">
        <v>15177</v>
      </c>
      <c r="G27" s="121">
        <v>128099</v>
      </c>
      <c r="H27" s="120">
        <f t="shared" si="0"/>
        <v>856731</v>
      </c>
      <c r="I27" s="122">
        <v>133045</v>
      </c>
      <c r="J27" s="120">
        <v>85361</v>
      </c>
      <c r="K27" s="121">
        <f t="shared" si="1"/>
        <v>638325</v>
      </c>
      <c r="L27" s="102">
        <f t="shared" si="2"/>
        <v>84.703423566878982</v>
      </c>
      <c r="M27" s="101">
        <v>425587</v>
      </c>
      <c r="N27" s="148">
        <f t="shared" si="3"/>
        <v>1063912</v>
      </c>
      <c r="O27" s="112">
        <f t="shared" si="6"/>
        <v>141.17728237791931</v>
      </c>
      <c r="P27" s="153">
        <v>7536</v>
      </c>
      <c r="Q27" s="48">
        <v>0.39</v>
      </c>
      <c r="R27" s="52" t="s">
        <v>73</v>
      </c>
      <c r="S27" s="205">
        <v>59757</v>
      </c>
      <c r="T27" s="193">
        <f t="shared" si="4"/>
        <v>0.1261107485315528</v>
      </c>
      <c r="U27" s="143">
        <f t="shared" si="5"/>
        <v>40.002086638744558</v>
      </c>
    </row>
    <row r="28" spans="1:21" s="3" customFormat="1">
      <c r="A28" s="12" t="s">
        <v>43</v>
      </c>
      <c r="B28" s="123">
        <v>1461034</v>
      </c>
      <c r="C28" s="123">
        <v>2226740</v>
      </c>
      <c r="D28" s="123">
        <v>342113</v>
      </c>
      <c r="E28" s="124">
        <v>0</v>
      </c>
      <c r="F28" s="124">
        <v>38908</v>
      </c>
      <c r="G28" s="125">
        <v>3162446</v>
      </c>
      <c r="H28" s="124">
        <f t="shared" si="0"/>
        <v>7231241</v>
      </c>
      <c r="I28" s="126">
        <v>0</v>
      </c>
      <c r="J28" s="124">
        <v>767562</v>
      </c>
      <c r="K28" s="125">
        <f t="shared" si="1"/>
        <v>6463679</v>
      </c>
      <c r="L28" s="105">
        <f t="shared" si="2"/>
        <v>80.821244138793375</v>
      </c>
      <c r="M28" s="104">
        <v>4095078</v>
      </c>
      <c r="N28" s="149">
        <f t="shared" si="3"/>
        <v>10558757</v>
      </c>
      <c r="O28" s="113">
        <f t="shared" si="6"/>
        <v>132.02572053766801</v>
      </c>
      <c r="P28" s="154">
        <v>79975</v>
      </c>
      <c r="Q28" s="14">
        <v>0.2</v>
      </c>
      <c r="R28" s="21" t="s">
        <v>61</v>
      </c>
      <c r="S28" s="206">
        <v>305854</v>
      </c>
      <c r="T28" s="194">
        <f t="shared" si="4"/>
        <v>0.26148096804357635</v>
      </c>
      <c r="U28" s="143">
        <f t="shared" si="5"/>
        <v>38.783712893477897</v>
      </c>
    </row>
    <row r="29" spans="1:21" s="3" customFormat="1">
      <c r="A29" s="41" t="s">
        <v>42</v>
      </c>
      <c r="B29" s="115">
        <v>727931</v>
      </c>
      <c r="C29" s="127">
        <v>291952</v>
      </c>
      <c r="D29" s="115">
        <v>33</v>
      </c>
      <c r="E29" s="128">
        <v>0</v>
      </c>
      <c r="F29" s="116">
        <v>4195</v>
      </c>
      <c r="G29" s="128">
        <v>107147</v>
      </c>
      <c r="H29" s="116">
        <f t="shared" si="0"/>
        <v>1131258</v>
      </c>
      <c r="I29" s="118">
        <v>29467</v>
      </c>
      <c r="J29" s="128">
        <v>28900</v>
      </c>
      <c r="K29" s="117">
        <f t="shared" si="1"/>
        <v>1072891</v>
      </c>
      <c r="L29" s="96">
        <f t="shared" si="2"/>
        <v>77.264222958375342</v>
      </c>
      <c r="M29" s="107">
        <v>644132</v>
      </c>
      <c r="N29" s="147">
        <f t="shared" si="3"/>
        <v>1717023</v>
      </c>
      <c r="O29" s="111">
        <f t="shared" si="6"/>
        <v>123.6513754861011</v>
      </c>
      <c r="P29" s="152">
        <v>13886</v>
      </c>
      <c r="Q29" s="43">
        <v>0.64</v>
      </c>
      <c r="R29" s="49" t="s">
        <v>130</v>
      </c>
      <c r="S29" s="204">
        <v>91056</v>
      </c>
      <c r="T29" s="192">
        <f t="shared" si="4"/>
        <v>0.15249956070989282</v>
      </c>
      <c r="U29" s="143">
        <f t="shared" si="5"/>
        <v>37.514465443969009</v>
      </c>
    </row>
    <row r="30" spans="1:21" s="3" customFormat="1">
      <c r="A30" s="42" t="s">
        <v>22</v>
      </c>
      <c r="B30" s="119">
        <v>826594</v>
      </c>
      <c r="C30" s="127">
        <v>751445</v>
      </c>
      <c r="D30" s="119">
        <v>35126</v>
      </c>
      <c r="E30" s="128">
        <v>158239</v>
      </c>
      <c r="F30" s="120">
        <v>71270</v>
      </c>
      <c r="G30" s="128">
        <v>151115</v>
      </c>
      <c r="H30" s="120">
        <f t="shared" si="0"/>
        <v>1993789</v>
      </c>
      <c r="I30" s="122">
        <v>1017308</v>
      </c>
      <c r="J30" s="128">
        <v>238939</v>
      </c>
      <c r="K30" s="121">
        <f t="shared" si="1"/>
        <v>737542</v>
      </c>
      <c r="L30" s="102">
        <f t="shared" si="2"/>
        <v>76.247493021813298</v>
      </c>
      <c r="M30" s="107">
        <v>748660</v>
      </c>
      <c r="N30" s="148">
        <f t="shared" si="3"/>
        <v>1486202</v>
      </c>
      <c r="O30" s="112">
        <f t="shared" si="6"/>
        <v>153.6443709293911</v>
      </c>
      <c r="P30" s="153">
        <v>9673</v>
      </c>
      <c r="Q30" s="43">
        <v>0.41</v>
      </c>
      <c r="R30" s="52" t="s">
        <v>78</v>
      </c>
      <c r="S30" s="205">
        <v>121595</v>
      </c>
      <c r="T30" s="193">
        <f t="shared" si="4"/>
        <v>7.9550968378633985E-2</v>
      </c>
      <c r="U30" s="143">
        <f t="shared" si="5"/>
        <v>50.374040675493639</v>
      </c>
    </row>
    <row r="31" spans="1:21" s="3" customFormat="1">
      <c r="A31" s="42" t="s">
        <v>2</v>
      </c>
      <c r="B31" s="119">
        <v>30141</v>
      </c>
      <c r="C31" s="127">
        <v>37698</v>
      </c>
      <c r="D31" s="119">
        <v>23590</v>
      </c>
      <c r="E31" s="128">
        <v>109465</v>
      </c>
      <c r="F31" s="120">
        <v>0</v>
      </c>
      <c r="G31" s="128">
        <v>262786</v>
      </c>
      <c r="H31" s="120">
        <f t="shared" si="0"/>
        <v>463680</v>
      </c>
      <c r="I31" s="122">
        <v>0</v>
      </c>
      <c r="J31" s="128">
        <v>38167</v>
      </c>
      <c r="K31" s="121">
        <f t="shared" si="1"/>
        <v>425513</v>
      </c>
      <c r="L31" s="102">
        <f t="shared" si="2"/>
        <v>75.298708193240131</v>
      </c>
      <c r="M31" s="107">
        <v>317679</v>
      </c>
      <c r="N31" s="148">
        <f t="shared" si="3"/>
        <v>743192</v>
      </c>
      <c r="O31" s="112">
        <f t="shared" si="6"/>
        <v>131.51513006547515</v>
      </c>
      <c r="P31" s="153">
        <v>5651</v>
      </c>
      <c r="Q31" s="43">
        <v>7.0000000000000007E-2</v>
      </c>
      <c r="R31" s="50" t="s">
        <v>70</v>
      </c>
      <c r="S31" s="205">
        <v>14437</v>
      </c>
      <c r="T31" s="193">
        <f t="shared" si="4"/>
        <v>0.3914248112488744</v>
      </c>
      <c r="U31" s="143">
        <f t="shared" si="5"/>
        <v>42.745212542653846</v>
      </c>
    </row>
    <row r="32" spans="1:21" s="3" customFormat="1">
      <c r="A32" s="42" t="s">
        <v>16</v>
      </c>
      <c r="B32" s="119">
        <v>391379</v>
      </c>
      <c r="C32" s="127">
        <v>112940</v>
      </c>
      <c r="D32" s="119">
        <v>78515</v>
      </c>
      <c r="E32" s="128">
        <v>24382</v>
      </c>
      <c r="F32" s="120">
        <v>283294</v>
      </c>
      <c r="G32" s="128">
        <v>-61612</v>
      </c>
      <c r="H32" s="120">
        <f t="shared" si="0"/>
        <v>828898</v>
      </c>
      <c r="I32" s="122">
        <v>141423</v>
      </c>
      <c r="J32" s="128">
        <v>81513</v>
      </c>
      <c r="K32" s="121">
        <f t="shared" si="1"/>
        <v>605962</v>
      </c>
      <c r="L32" s="102">
        <f t="shared" si="2"/>
        <v>58.439772398495514</v>
      </c>
      <c r="M32" s="107">
        <v>410928</v>
      </c>
      <c r="N32" s="148">
        <f t="shared" si="3"/>
        <v>1016890</v>
      </c>
      <c r="O32" s="112">
        <f t="shared" si="6"/>
        <v>98.070209277654541</v>
      </c>
      <c r="P32" s="153">
        <v>10369</v>
      </c>
      <c r="Q32" s="43">
        <v>0.47</v>
      </c>
      <c r="R32" s="52" t="s">
        <v>73</v>
      </c>
      <c r="S32" s="205">
        <v>140270</v>
      </c>
      <c r="T32" s="193">
        <f t="shared" si="4"/>
        <v>7.3921722392528699E-2</v>
      </c>
      <c r="U32" s="143">
        <f t="shared" si="5"/>
        <v>40.410270530735872</v>
      </c>
    </row>
    <row r="33" spans="1:21" s="3" customFormat="1">
      <c r="A33" s="12" t="s">
        <v>1</v>
      </c>
      <c r="B33" s="123">
        <v>585386</v>
      </c>
      <c r="C33" s="127">
        <v>181498</v>
      </c>
      <c r="D33" s="123">
        <v>0</v>
      </c>
      <c r="E33" s="128">
        <v>87791</v>
      </c>
      <c r="F33" s="124">
        <v>48546</v>
      </c>
      <c r="G33" s="128">
        <v>143530</v>
      </c>
      <c r="H33" s="124">
        <f t="shared" si="0"/>
        <v>1046751</v>
      </c>
      <c r="I33" s="126">
        <v>285820</v>
      </c>
      <c r="J33" s="128">
        <v>124638</v>
      </c>
      <c r="K33" s="125">
        <f t="shared" si="1"/>
        <v>636293</v>
      </c>
      <c r="L33" s="105">
        <f t="shared" si="2"/>
        <v>58.183339429407461</v>
      </c>
      <c r="M33" s="107">
        <v>776333</v>
      </c>
      <c r="N33" s="149">
        <f t="shared" si="3"/>
        <v>1412626</v>
      </c>
      <c r="O33" s="113">
        <f t="shared" si="6"/>
        <v>129.17209217264082</v>
      </c>
      <c r="P33" s="154">
        <v>10936</v>
      </c>
      <c r="Q33" s="43">
        <v>0.56000000000000005</v>
      </c>
      <c r="R33" s="21" t="s">
        <v>74</v>
      </c>
      <c r="S33" s="206">
        <v>97323</v>
      </c>
      <c r="T33" s="194">
        <f t="shared" si="4"/>
        <v>0.11236809387297966</v>
      </c>
      <c r="U33" s="143">
        <f t="shared" si="5"/>
        <v>54.956725984089204</v>
      </c>
    </row>
    <row r="34" spans="1:21" s="3" customFormat="1">
      <c r="A34" s="41" t="s">
        <v>10</v>
      </c>
      <c r="B34" s="115">
        <v>791600</v>
      </c>
      <c r="C34" s="115">
        <v>338715</v>
      </c>
      <c r="D34" s="127">
        <v>28321</v>
      </c>
      <c r="E34" s="116">
        <v>0</v>
      </c>
      <c r="F34" s="128">
        <v>0</v>
      </c>
      <c r="G34" s="117">
        <v>192765</v>
      </c>
      <c r="H34" s="116">
        <f t="shared" si="0"/>
        <v>1351401</v>
      </c>
      <c r="I34" s="118">
        <v>105685</v>
      </c>
      <c r="J34" s="116">
        <v>222557</v>
      </c>
      <c r="K34" s="128">
        <f t="shared" si="1"/>
        <v>1023159</v>
      </c>
      <c r="L34" s="96">
        <f t="shared" si="2"/>
        <v>57.115049681813105</v>
      </c>
      <c r="M34" s="95">
        <v>1162924</v>
      </c>
      <c r="N34" s="108">
        <f t="shared" si="3"/>
        <v>2186083</v>
      </c>
      <c r="O34" s="111">
        <f t="shared" si="6"/>
        <v>122.03209780060288</v>
      </c>
      <c r="P34" s="152">
        <v>17914</v>
      </c>
      <c r="Q34" s="47">
        <v>0.59</v>
      </c>
      <c r="R34" s="51" t="s">
        <v>133</v>
      </c>
      <c r="S34" s="204">
        <v>118778</v>
      </c>
      <c r="T34" s="192">
        <f t="shared" si="4"/>
        <v>0.15081917526814731</v>
      </c>
      <c r="U34" s="143">
        <f t="shared" si="5"/>
        <v>53.196699301902072</v>
      </c>
    </row>
    <row r="35" spans="1:21" s="3" customFormat="1">
      <c r="A35" s="42" t="s">
        <v>12</v>
      </c>
      <c r="B35" s="119">
        <v>196454</v>
      </c>
      <c r="C35" s="119">
        <v>144858</v>
      </c>
      <c r="D35" s="127">
        <v>0</v>
      </c>
      <c r="E35" s="120">
        <v>0</v>
      </c>
      <c r="F35" s="128">
        <v>0</v>
      </c>
      <c r="G35" s="121">
        <v>15927</v>
      </c>
      <c r="H35" s="120">
        <f t="shared" si="0"/>
        <v>357239</v>
      </c>
      <c r="I35" s="122">
        <v>37280</v>
      </c>
      <c r="J35" s="120">
        <v>42481</v>
      </c>
      <c r="K35" s="128">
        <f t="shared" si="1"/>
        <v>277478</v>
      </c>
      <c r="L35" s="102">
        <f t="shared" si="2"/>
        <v>55.954426295624117</v>
      </c>
      <c r="M35" s="101">
        <v>227292</v>
      </c>
      <c r="N35" s="108">
        <f t="shared" si="3"/>
        <v>504770</v>
      </c>
      <c r="O35" s="112">
        <f t="shared" si="6"/>
        <v>101.78866706997378</v>
      </c>
      <c r="P35" s="153">
        <v>4959</v>
      </c>
      <c r="Q35" s="48">
        <v>0.55000000000000004</v>
      </c>
      <c r="R35" s="52" t="s">
        <v>134</v>
      </c>
      <c r="S35" s="205">
        <v>48416</v>
      </c>
      <c r="T35" s="193">
        <f t="shared" si="4"/>
        <v>0.1024248182419035</v>
      </c>
      <c r="U35" s="143">
        <f t="shared" si="5"/>
        <v>45.028825009410227</v>
      </c>
    </row>
    <row r="36" spans="1:21" s="3" customFormat="1">
      <c r="A36" s="42" t="s">
        <v>38</v>
      </c>
      <c r="B36" s="119">
        <v>1350097</v>
      </c>
      <c r="C36" s="119">
        <v>537330</v>
      </c>
      <c r="D36" s="127">
        <v>779977</v>
      </c>
      <c r="E36" s="120">
        <v>2667404</v>
      </c>
      <c r="F36" s="128">
        <v>82772</v>
      </c>
      <c r="G36" s="121">
        <v>0</v>
      </c>
      <c r="H36" s="120">
        <f t="shared" ref="H36:H53" si="7">SUM(B36:G36)</f>
        <v>5417580</v>
      </c>
      <c r="I36" s="122">
        <v>2714483</v>
      </c>
      <c r="J36" s="120">
        <v>574906</v>
      </c>
      <c r="K36" s="128">
        <f t="shared" ref="K36:K53" si="8">(H36-I36-J36)</f>
        <v>2128191</v>
      </c>
      <c r="L36" s="102">
        <f t="shared" ref="L36:L54" si="9">(K36/P36)</f>
        <v>53.376915552657323</v>
      </c>
      <c r="M36" s="101">
        <v>1430945</v>
      </c>
      <c r="N36" s="108">
        <f t="shared" ref="N36:N54" si="10">(K36+M36)</f>
        <v>3559136</v>
      </c>
      <c r="O36" s="112">
        <f t="shared" si="6"/>
        <v>89.266283765142589</v>
      </c>
      <c r="P36" s="153">
        <v>39871</v>
      </c>
      <c r="Q36" s="48">
        <v>0.38</v>
      </c>
      <c r="R36" s="52" t="s">
        <v>73</v>
      </c>
      <c r="S36" s="205">
        <v>121582</v>
      </c>
      <c r="T36" s="193">
        <f t="shared" ref="T36:T53" si="11">(P36/S36)</f>
        <v>0.32793505617607871</v>
      </c>
      <c r="U36" s="143">
        <f t="shared" si="5"/>
        <v>40.204841849257797</v>
      </c>
    </row>
    <row r="37" spans="1:21" s="3" customFormat="1">
      <c r="A37" s="42" t="s">
        <v>50</v>
      </c>
      <c r="B37" s="119">
        <v>38044</v>
      </c>
      <c r="C37" s="119">
        <v>38544</v>
      </c>
      <c r="D37" s="127">
        <v>0</v>
      </c>
      <c r="E37" s="120">
        <v>169332</v>
      </c>
      <c r="F37" s="128">
        <v>74173</v>
      </c>
      <c r="G37" s="121">
        <v>44214</v>
      </c>
      <c r="H37" s="120">
        <f t="shared" si="7"/>
        <v>364307</v>
      </c>
      <c r="I37" s="122">
        <v>0</v>
      </c>
      <c r="J37" s="120">
        <v>38440</v>
      </c>
      <c r="K37" s="128">
        <f t="shared" si="8"/>
        <v>325867</v>
      </c>
      <c r="L37" s="102">
        <f t="shared" si="9"/>
        <v>48.255145861098768</v>
      </c>
      <c r="M37" s="101">
        <v>192882</v>
      </c>
      <c r="N37" s="108">
        <f t="shared" si="10"/>
        <v>518749</v>
      </c>
      <c r="O37" s="112">
        <f t="shared" si="6"/>
        <v>76.817562564786016</v>
      </c>
      <c r="P37" s="153">
        <v>6753</v>
      </c>
      <c r="Q37" s="48">
        <v>0.1</v>
      </c>
      <c r="R37" s="50" t="s">
        <v>71</v>
      </c>
      <c r="S37" s="205">
        <v>28052</v>
      </c>
      <c r="T37" s="193">
        <f t="shared" si="11"/>
        <v>0.24073149864537288</v>
      </c>
      <c r="U37" s="143">
        <f t="shared" si="5"/>
        <v>37.182143965578732</v>
      </c>
    </row>
    <row r="38" spans="1:21" s="3" customFormat="1">
      <c r="A38" s="12" t="s">
        <v>8</v>
      </c>
      <c r="B38" s="123">
        <v>21718</v>
      </c>
      <c r="C38" s="123">
        <v>105984</v>
      </c>
      <c r="D38" s="127">
        <v>146118</v>
      </c>
      <c r="E38" s="124">
        <v>20446</v>
      </c>
      <c r="F38" s="128">
        <v>0</v>
      </c>
      <c r="G38" s="125">
        <v>26361</v>
      </c>
      <c r="H38" s="124">
        <f t="shared" si="7"/>
        <v>320627</v>
      </c>
      <c r="I38" s="126">
        <v>0</v>
      </c>
      <c r="J38" s="124">
        <v>74424</v>
      </c>
      <c r="K38" s="128">
        <f t="shared" si="8"/>
        <v>246203</v>
      </c>
      <c r="L38" s="105">
        <f t="shared" si="9"/>
        <v>46.374646826144286</v>
      </c>
      <c r="M38" s="104">
        <v>134134</v>
      </c>
      <c r="N38" s="108">
        <f t="shared" si="10"/>
        <v>380337</v>
      </c>
      <c r="O38" s="113">
        <f t="shared" si="6"/>
        <v>71.640045206253532</v>
      </c>
      <c r="P38" s="154">
        <v>5309</v>
      </c>
      <c r="Q38" s="14">
        <v>0.25</v>
      </c>
      <c r="R38" s="15" t="s">
        <v>84</v>
      </c>
      <c r="S38" s="206">
        <v>6242</v>
      </c>
      <c r="T38" s="194">
        <f t="shared" si="11"/>
        <v>0.85052867670618393</v>
      </c>
      <c r="U38" s="143">
        <f t="shared" si="5"/>
        <v>35.267144663811308</v>
      </c>
    </row>
    <row r="39" spans="1:21" s="3" customFormat="1">
      <c r="A39" s="41" t="s">
        <v>46</v>
      </c>
      <c r="B39" s="115">
        <v>689725</v>
      </c>
      <c r="C39" s="127">
        <v>505034</v>
      </c>
      <c r="D39" s="115">
        <v>129278</v>
      </c>
      <c r="E39" s="128">
        <v>423632</v>
      </c>
      <c r="F39" s="116">
        <v>568857</v>
      </c>
      <c r="G39" s="128">
        <v>398857</v>
      </c>
      <c r="H39" s="116">
        <f t="shared" si="7"/>
        <v>2715383</v>
      </c>
      <c r="I39" s="118">
        <v>0</v>
      </c>
      <c r="J39" s="128">
        <v>210243</v>
      </c>
      <c r="K39" s="117">
        <f t="shared" si="8"/>
        <v>2505140</v>
      </c>
      <c r="L39" s="96">
        <f t="shared" si="9"/>
        <v>43.396331006288221</v>
      </c>
      <c r="M39" s="107">
        <v>847481</v>
      </c>
      <c r="N39" s="147">
        <f t="shared" si="10"/>
        <v>3352621</v>
      </c>
      <c r="O39" s="111">
        <f t="shared" si="6"/>
        <v>58.07717359294611</v>
      </c>
      <c r="P39" s="152">
        <v>57727</v>
      </c>
      <c r="Q39" s="43">
        <v>0.25</v>
      </c>
      <c r="R39" s="49" t="s">
        <v>77</v>
      </c>
      <c r="S39" s="204">
        <v>72659</v>
      </c>
      <c r="T39" s="192">
        <f t="shared" si="11"/>
        <v>0.79449207943957389</v>
      </c>
      <c r="U39" s="143">
        <f t="shared" si="5"/>
        <v>25.27816296563196</v>
      </c>
    </row>
    <row r="40" spans="1:21" s="3" customFormat="1">
      <c r="A40" s="42" t="s">
        <v>19</v>
      </c>
      <c r="B40" s="119">
        <v>243710</v>
      </c>
      <c r="C40" s="127">
        <v>34698</v>
      </c>
      <c r="D40" s="119">
        <v>105909</v>
      </c>
      <c r="E40" s="128">
        <v>0</v>
      </c>
      <c r="F40" s="120">
        <v>0</v>
      </c>
      <c r="G40" s="128">
        <v>18568</v>
      </c>
      <c r="H40" s="120">
        <f t="shared" si="7"/>
        <v>402885</v>
      </c>
      <c r="I40" s="122">
        <v>0</v>
      </c>
      <c r="J40" s="128">
        <v>38118</v>
      </c>
      <c r="K40" s="121">
        <f t="shared" si="8"/>
        <v>364767</v>
      </c>
      <c r="L40" s="102">
        <f t="shared" si="9"/>
        <v>42.818053762178657</v>
      </c>
      <c r="M40" s="107">
        <v>144849</v>
      </c>
      <c r="N40" s="148">
        <f t="shared" si="10"/>
        <v>509616</v>
      </c>
      <c r="O40" s="112">
        <f t="shared" si="6"/>
        <v>59.821105763587276</v>
      </c>
      <c r="P40" s="153">
        <v>8519</v>
      </c>
      <c r="Q40" s="43">
        <v>0.6</v>
      </c>
      <c r="R40" s="52" t="s">
        <v>128</v>
      </c>
      <c r="S40" s="205">
        <v>22792</v>
      </c>
      <c r="T40" s="193">
        <f t="shared" si="11"/>
        <v>0.37377149877149879</v>
      </c>
      <c r="U40" s="143">
        <f t="shared" si="5"/>
        <v>28.423165677686729</v>
      </c>
    </row>
    <row r="41" spans="1:21" s="3" customFormat="1">
      <c r="A41" s="42" t="s">
        <v>24</v>
      </c>
      <c r="B41" s="119">
        <v>393524</v>
      </c>
      <c r="C41" s="127">
        <v>136429</v>
      </c>
      <c r="D41" s="119">
        <v>0</v>
      </c>
      <c r="E41" s="128">
        <v>0</v>
      </c>
      <c r="F41" s="120">
        <v>41936</v>
      </c>
      <c r="G41" s="128">
        <v>29343</v>
      </c>
      <c r="H41" s="120">
        <f t="shared" si="7"/>
        <v>601232</v>
      </c>
      <c r="I41" s="122">
        <v>125514</v>
      </c>
      <c r="J41" s="128">
        <v>23775</v>
      </c>
      <c r="K41" s="121">
        <f t="shared" si="8"/>
        <v>451943</v>
      </c>
      <c r="L41" s="102">
        <f t="shared" si="9"/>
        <v>41.24696541024003</v>
      </c>
      <c r="M41" s="107">
        <v>720261</v>
      </c>
      <c r="N41" s="148">
        <f t="shared" si="10"/>
        <v>1172204</v>
      </c>
      <c r="O41" s="112">
        <f t="shared" si="6"/>
        <v>106.98220315779866</v>
      </c>
      <c r="P41" s="153">
        <v>10957</v>
      </c>
      <c r="Q41" s="43">
        <v>0.65</v>
      </c>
      <c r="R41" s="52" t="s">
        <v>135</v>
      </c>
      <c r="S41" s="205">
        <v>74624</v>
      </c>
      <c r="T41" s="193">
        <f t="shared" si="11"/>
        <v>0.14682943825042882</v>
      </c>
      <c r="U41" s="143">
        <f t="shared" si="5"/>
        <v>61.445021515026397</v>
      </c>
    </row>
    <row r="42" spans="1:21" s="3" customFormat="1">
      <c r="A42" s="42" t="s">
        <v>45</v>
      </c>
      <c r="B42" s="119">
        <v>61969</v>
      </c>
      <c r="C42" s="127">
        <v>120782</v>
      </c>
      <c r="D42" s="119">
        <v>0</v>
      </c>
      <c r="E42" s="128">
        <v>10198</v>
      </c>
      <c r="F42" s="120">
        <v>0</v>
      </c>
      <c r="G42" s="128">
        <v>27105</v>
      </c>
      <c r="H42" s="120">
        <f t="shared" si="7"/>
        <v>220054</v>
      </c>
      <c r="I42" s="122">
        <v>41943</v>
      </c>
      <c r="J42" s="128">
        <v>77620</v>
      </c>
      <c r="K42" s="121">
        <f t="shared" si="8"/>
        <v>100491</v>
      </c>
      <c r="L42" s="102">
        <f t="shared" si="9"/>
        <v>38.165970375996963</v>
      </c>
      <c r="M42" s="107">
        <v>147654</v>
      </c>
      <c r="N42" s="148">
        <f t="shared" si="10"/>
        <v>248145</v>
      </c>
      <c r="O42" s="112">
        <f t="shared" si="6"/>
        <v>94.244208127611088</v>
      </c>
      <c r="P42" s="153">
        <v>2633</v>
      </c>
      <c r="Q42" s="43">
        <v>0.28000000000000003</v>
      </c>
      <c r="R42" s="50" t="s">
        <v>136</v>
      </c>
      <c r="S42" s="205">
        <v>14400</v>
      </c>
      <c r="T42" s="193">
        <f t="shared" si="11"/>
        <v>0.18284722222222222</v>
      </c>
      <c r="U42" s="143">
        <f t="shared" si="5"/>
        <v>59.503113099196035</v>
      </c>
    </row>
    <row r="43" spans="1:21" s="30" customFormat="1">
      <c r="A43" s="12" t="s">
        <v>17</v>
      </c>
      <c r="B43" s="123">
        <v>545641</v>
      </c>
      <c r="C43" s="127">
        <v>579938</v>
      </c>
      <c r="D43" s="123">
        <v>0</v>
      </c>
      <c r="E43" s="128">
        <v>9400</v>
      </c>
      <c r="F43" s="124">
        <v>0</v>
      </c>
      <c r="G43" s="128">
        <v>160499</v>
      </c>
      <c r="H43" s="124">
        <f t="shared" si="7"/>
        <v>1295478</v>
      </c>
      <c r="I43" s="126">
        <v>256011</v>
      </c>
      <c r="J43" s="128">
        <v>65591</v>
      </c>
      <c r="K43" s="125">
        <f t="shared" si="8"/>
        <v>973876</v>
      </c>
      <c r="L43" s="105">
        <f t="shared" si="9"/>
        <v>35.353250807710459</v>
      </c>
      <c r="M43" s="107">
        <v>678438</v>
      </c>
      <c r="N43" s="149">
        <f t="shared" si="10"/>
        <v>1652314</v>
      </c>
      <c r="O43" s="113">
        <f t="shared" si="6"/>
        <v>59.98163139361818</v>
      </c>
      <c r="P43" s="154">
        <v>27547</v>
      </c>
      <c r="Q43" s="43">
        <v>0.42</v>
      </c>
      <c r="R43" s="15" t="s">
        <v>76</v>
      </c>
      <c r="S43" s="206">
        <v>78589</v>
      </c>
      <c r="T43" s="194">
        <f t="shared" si="11"/>
        <v>0.35051979284632712</v>
      </c>
      <c r="U43" s="143">
        <f t="shared" si="5"/>
        <v>41.059871186711483</v>
      </c>
    </row>
    <row r="44" spans="1:21" s="3" customFormat="1">
      <c r="A44" s="41" t="s">
        <v>25</v>
      </c>
      <c r="B44" s="115">
        <v>709099</v>
      </c>
      <c r="C44" s="115">
        <v>297032</v>
      </c>
      <c r="D44" s="127">
        <v>0</v>
      </c>
      <c r="E44" s="116">
        <v>1</v>
      </c>
      <c r="F44" s="128">
        <v>297098</v>
      </c>
      <c r="G44" s="117">
        <v>53014</v>
      </c>
      <c r="H44" s="120">
        <f t="shared" si="7"/>
        <v>1356244</v>
      </c>
      <c r="I44" s="118">
        <v>103216</v>
      </c>
      <c r="J44" s="116">
        <v>193413</v>
      </c>
      <c r="K44" s="128">
        <f t="shared" si="8"/>
        <v>1059615</v>
      </c>
      <c r="L44" s="96">
        <f t="shared" si="9"/>
        <v>31.456583048834794</v>
      </c>
      <c r="M44" s="95">
        <v>897197</v>
      </c>
      <c r="N44" s="108">
        <f t="shared" si="10"/>
        <v>1956812</v>
      </c>
      <c r="O44" s="111">
        <f t="shared" si="6"/>
        <v>58.091494730592252</v>
      </c>
      <c r="P44" s="152">
        <v>33685</v>
      </c>
      <c r="Q44" s="47">
        <v>0.52</v>
      </c>
      <c r="R44" s="51" t="s">
        <v>88</v>
      </c>
      <c r="S44" s="204">
        <v>129123</v>
      </c>
      <c r="T44" s="192">
        <f t="shared" si="11"/>
        <v>0.26087528945269239</v>
      </c>
      <c r="U44" s="143">
        <f t="shared" si="5"/>
        <v>45.849933463204437</v>
      </c>
    </row>
    <row r="45" spans="1:21" s="3" customFormat="1">
      <c r="A45" s="42" t="s">
        <v>33</v>
      </c>
      <c r="B45" s="119">
        <v>1374193</v>
      </c>
      <c r="C45" s="119">
        <v>597466</v>
      </c>
      <c r="D45" s="127">
        <v>2239</v>
      </c>
      <c r="E45" s="120">
        <v>0</v>
      </c>
      <c r="F45" s="128">
        <v>582323</v>
      </c>
      <c r="G45" s="121">
        <v>114728</v>
      </c>
      <c r="H45" s="120">
        <f t="shared" si="7"/>
        <v>2670949</v>
      </c>
      <c r="I45" s="122">
        <v>0</v>
      </c>
      <c r="J45" s="120">
        <v>353417</v>
      </c>
      <c r="K45" s="128">
        <f t="shared" si="8"/>
        <v>2317532</v>
      </c>
      <c r="L45" s="102">
        <f t="shared" si="9"/>
        <v>29.229290687115327</v>
      </c>
      <c r="M45" s="101">
        <v>856649</v>
      </c>
      <c r="N45" s="108">
        <f t="shared" si="10"/>
        <v>3174181</v>
      </c>
      <c r="O45" s="112">
        <f t="shared" si="6"/>
        <v>40.033561194632227</v>
      </c>
      <c r="P45" s="153">
        <v>79288</v>
      </c>
      <c r="Q45" s="48">
        <v>0.51</v>
      </c>
      <c r="R45" s="52" t="s">
        <v>68</v>
      </c>
      <c r="S45" s="205">
        <v>104411</v>
      </c>
      <c r="T45" s="193">
        <f t="shared" si="11"/>
        <v>0.759383589851644</v>
      </c>
      <c r="U45" s="143">
        <f t="shared" si="5"/>
        <v>26.988032503502481</v>
      </c>
    </row>
    <row r="46" spans="1:21" s="3" customFormat="1">
      <c r="A46" s="42" t="s">
        <v>31</v>
      </c>
      <c r="B46" s="119">
        <v>153683</v>
      </c>
      <c r="C46" s="119">
        <v>172094</v>
      </c>
      <c r="D46" s="127">
        <v>0</v>
      </c>
      <c r="E46" s="120">
        <v>0</v>
      </c>
      <c r="F46" s="128">
        <v>1989</v>
      </c>
      <c r="G46" s="121">
        <v>44475</v>
      </c>
      <c r="H46" s="120">
        <f t="shared" si="7"/>
        <v>372241</v>
      </c>
      <c r="I46" s="122">
        <v>384</v>
      </c>
      <c r="J46" s="120">
        <v>36435</v>
      </c>
      <c r="K46" s="128">
        <f t="shared" si="8"/>
        <v>335422</v>
      </c>
      <c r="L46" s="102">
        <f t="shared" si="9"/>
        <v>27.991487941250103</v>
      </c>
      <c r="M46" s="101">
        <v>260340</v>
      </c>
      <c r="N46" s="108">
        <f t="shared" si="10"/>
        <v>595762</v>
      </c>
      <c r="O46" s="112">
        <f t="shared" si="6"/>
        <v>49.717266127013268</v>
      </c>
      <c r="P46" s="153">
        <v>11983</v>
      </c>
      <c r="Q46" s="48">
        <v>0.41</v>
      </c>
      <c r="R46" s="52" t="s">
        <v>85</v>
      </c>
      <c r="S46" s="205">
        <v>68339</v>
      </c>
      <c r="T46" s="193">
        <f t="shared" si="11"/>
        <v>0.17534643468590411</v>
      </c>
      <c r="U46" s="143">
        <f t="shared" si="5"/>
        <v>43.698658189008363</v>
      </c>
    </row>
    <row r="47" spans="1:21" s="3" customFormat="1">
      <c r="A47" s="42" t="s">
        <v>34</v>
      </c>
      <c r="B47" s="119">
        <v>129985</v>
      </c>
      <c r="C47" s="119">
        <v>72661</v>
      </c>
      <c r="D47" s="127">
        <v>0</v>
      </c>
      <c r="E47" s="120">
        <v>7210</v>
      </c>
      <c r="F47" s="128">
        <v>0</v>
      </c>
      <c r="G47" s="121">
        <v>17664</v>
      </c>
      <c r="H47" s="120">
        <f t="shared" si="7"/>
        <v>227520</v>
      </c>
      <c r="I47" s="122">
        <v>19951</v>
      </c>
      <c r="J47" s="120">
        <v>20395</v>
      </c>
      <c r="K47" s="128">
        <f t="shared" si="8"/>
        <v>187174</v>
      </c>
      <c r="L47" s="102">
        <f t="shared" si="9"/>
        <v>25.348591549295776</v>
      </c>
      <c r="M47" s="101">
        <v>224979</v>
      </c>
      <c r="N47" s="108">
        <f t="shared" si="10"/>
        <v>412153</v>
      </c>
      <c r="O47" s="112">
        <f t="shared" si="6"/>
        <v>55.817036836403034</v>
      </c>
      <c r="P47" s="153">
        <v>7384</v>
      </c>
      <c r="Q47" s="48">
        <v>0.56999999999999995</v>
      </c>
      <c r="R47" s="52" t="s">
        <v>74</v>
      </c>
      <c r="S47" s="205">
        <v>86842</v>
      </c>
      <c r="T47" s="193">
        <f t="shared" si="11"/>
        <v>8.5027981852099213E-2</v>
      </c>
      <c r="U47" s="143">
        <f t="shared" si="5"/>
        <v>54.586282278668364</v>
      </c>
    </row>
    <row r="48" spans="1:21" s="3" customFormat="1">
      <c r="A48" s="12" t="s">
        <v>4</v>
      </c>
      <c r="B48" s="123">
        <v>408704</v>
      </c>
      <c r="C48" s="123">
        <v>140751</v>
      </c>
      <c r="D48" s="127">
        <v>0</v>
      </c>
      <c r="E48" s="124">
        <v>0</v>
      </c>
      <c r="F48" s="128">
        <v>6056</v>
      </c>
      <c r="G48" s="125">
        <v>21749</v>
      </c>
      <c r="H48" s="124">
        <f t="shared" si="7"/>
        <v>577260</v>
      </c>
      <c r="I48" s="126">
        <v>134759</v>
      </c>
      <c r="J48" s="124">
        <v>40021</v>
      </c>
      <c r="K48" s="128">
        <f t="shared" si="8"/>
        <v>402480</v>
      </c>
      <c r="L48" s="105">
        <f t="shared" si="9"/>
        <v>24.483241073057972</v>
      </c>
      <c r="M48" s="104">
        <v>454567</v>
      </c>
      <c r="N48" s="108">
        <f t="shared" si="10"/>
        <v>857047</v>
      </c>
      <c r="O48" s="113">
        <f t="shared" si="6"/>
        <v>52.134983879798042</v>
      </c>
      <c r="P48" s="154">
        <v>16439</v>
      </c>
      <c r="Q48" s="14">
        <v>0.71</v>
      </c>
      <c r="R48" s="21" t="s">
        <v>133</v>
      </c>
      <c r="S48" s="206">
        <v>99559</v>
      </c>
      <c r="T48" s="194">
        <f t="shared" si="11"/>
        <v>0.16511817113470403</v>
      </c>
      <c r="U48" s="143">
        <f t="shared" si="5"/>
        <v>53.038748166669968</v>
      </c>
    </row>
    <row r="49" spans="1:25" s="3" customFormat="1">
      <c r="A49" s="41" t="s">
        <v>48</v>
      </c>
      <c r="B49" s="115">
        <v>356641</v>
      </c>
      <c r="C49" s="115">
        <v>260095</v>
      </c>
      <c r="D49" s="115">
        <v>56436</v>
      </c>
      <c r="E49" s="116">
        <v>10597</v>
      </c>
      <c r="F49" s="116">
        <v>3670</v>
      </c>
      <c r="G49" s="117">
        <v>90023</v>
      </c>
      <c r="H49" s="116">
        <f t="shared" si="7"/>
        <v>777462</v>
      </c>
      <c r="I49" s="118">
        <v>0</v>
      </c>
      <c r="J49" s="116">
        <v>38142</v>
      </c>
      <c r="K49" s="117">
        <f t="shared" si="8"/>
        <v>739320</v>
      </c>
      <c r="L49" s="96">
        <f t="shared" si="9"/>
        <v>21.60680363561972</v>
      </c>
      <c r="M49" s="95">
        <v>375285</v>
      </c>
      <c r="N49" s="147">
        <f t="shared" si="10"/>
        <v>1114605</v>
      </c>
      <c r="O49" s="111">
        <f t="shared" si="6"/>
        <v>32.57459742233393</v>
      </c>
      <c r="P49" s="152">
        <v>34217</v>
      </c>
      <c r="Q49" s="47">
        <v>0.46</v>
      </c>
      <c r="R49" s="49" t="s">
        <v>66</v>
      </c>
      <c r="S49" s="204">
        <v>38272</v>
      </c>
      <c r="T49" s="200">
        <f t="shared" si="11"/>
        <v>0.89404786789297663</v>
      </c>
      <c r="U49" s="143">
        <f t="shared" si="5"/>
        <v>33.669775391282116</v>
      </c>
    </row>
    <row r="50" spans="1:25" s="3" customFormat="1">
      <c r="A50" s="42" t="s">
        <v>26</v>
      </c>
      <c r="B50" s="119">
        <v>103039</v>
      </c>
      <c r="C50" s="119">
        <v>99663</v>
      </c>
      <c r="D50" s="119">
        <v>0</v>
      </c>
      <c r="E50" s="120">
        <v>3373</v>
      </c>
      <c r="F50" s="120">
        <v>6804</v>
      </c>
      <c r="G50" s="121">
        <v>59433</v>
      </c>
      <c r="H50" s="120">
        <f t="shared" si="7"/>
        <v>272312</v>
      </c>
      <c r="I50" s="122">
        <v>0</v>
      </c>
      <c r="J50" s="120">
        <v>48290</v>
      </c>
      <c r="K50" s="121">
        <f t="shared" si="8"/>
        <v>224022</v>
      </c>
      <c r="L50" s="102">
        <f t="shared" si="9"/>
        <v>20.771627260083449</v>
      </c>
      <c r="M50" s="101">
        <v>332687</v>
      </c>
      <c r="N50" s="148">
        <f t="shared" si="10"/>
        <v>556709</v>
      </c>
      <c r="O50" s="112">
        <f t="shared" si="6"/>
        <v>51.618822438572089</v>
      </c>
      <c r="P50" s="153">
        <v>10785</v>
      </c>
      <c r="Q50" s="48">
        <v>0.38</v>
      </c>
      <c r="R50" s="52" t="s">
        <v>136</v>
      </c>
      <c r="S50" s="205">
        <v>73202</v>
      </c>
      <c r="T50" s="193">
        <f t="shared" si="11"/>
        <v>0.14733204010819376</v>
      </c>
      <c r="U50" s="143">
        <f t="shared" si="5"/>
        <v>59.759587145169199</v>
      </c>
    </row>
    <row r="51" spans="1:25" s="3" customFormat="1">
      <c r="A51" s="42" t="s">
        <v>27</v>
      </c>
      <c r="B51" s="119">
        <v>297160</v>
      </c>
      <c r="C51" s="119">
        <v>107637</v>
      </c>
      <c r="D51" s="119">
        <v>0</v>
      </c>
      <c r="E51" s="120">
        <v>53303</v>
      </c>
      <c r="F51" s="120">
        <v>153012</v>
      </c>
      <c r="G51" s="121">
        <v>24365</v>
      </c>
      <c r="H51" s="120">
        <f t="shared" si="7"/>
        <v>635477</v>
      </c>
      <c r="I51" s="122">
        <v>351296</v>
      </c>
      <c r="J51" s="120">
        <v>81543</v>
      </c>
      <c r="K51" s="121">
        <f t="shared" si="8"/>
        <v>202638</v>
      </c>
      <c r="L51" s="102">
        <f t="shared" si="9"/>
        <v>20.35539929683576</v>
      </c>
      <c r="M51" s="101">
        <v>254820</v>
      </c>
      <c r="N51" s="148">
        <f t="shared" si="10"/>
        <v>457458</v>
      </c>
      <c r="O51" s="112">
        <f t="shared" si="6"/>
        <v>45.952586639879456</v>
      </c>
      <c r="P51" s="153">
        <v>9955</v>
      </c>
      <c r="Q51" s="48">
        <v>0.47</v>
      </c>
      <c r="R51" s="52" t="s">
        <v>72</v>
      </c>
      <c r="S51" s="205">
        <v>93399</v>
      </c>
      <c r="T51" s="193">
        <f t="shared" si="11"/>
        <v>0.10658572361588455</v>
      </c>
      <c r="U51" s="143">
        <f t="shared" si="5"/>
        <v>55.703474417323562</v>
      </c>
    </row>
    <row r="52" spans="1:25" s="3" customFormat="1">
      <c r="A52" s="86" t="s">
        <v>40</v>
      </c>
      <c r="B52" s="129">
        <v>521230</v>
      </c>
      <c r="C52" s="129">
        <v>261418</v>
      </c>
      <c r="D52" s="129">
        <v>11654</v>
      </c>
      <c r="E52" s="130">
        <v>2824</v>
      </c>
      <c r="F52" s="130">
        <v>2912</v>
      </c>
      <c r="G52" s="131">
        <v>182247</v>
      </c>
      <c r="H52" s="130">
        <f t="shared" si="7"/>
        <v>982285</v>
      </c>
      <c r="I52" s="132">
        <v>42842</v>
      </c>
      <c r="J52" s="130">
        <v>99531</v>
      </c>
      <c r="K52" s="131">
        <f t="shared" si="8"/>
        <v>839912</v>
      </c>
      <c r="L52" s="100">
        <f t="shared" si="9"/>
        <v>20.269614112990805</v>
      </c>
      <c r="M52" s="99">
        <v>416578</v>
      </c>
      <c r="N52" s="150">
        <f t="shared" si="10"/>
        <v>1256490</v>
      </c>
      <c r="O52" s="98">
        <f t="shared" si="6"/>
        <v>30.322899823828944</v>
      </c>
      <c r="P52" s="156">
        <v>41437</v>
      </c>
      <c r="Q52" s="87">
        <v>0.53</v>
      </c>
      <c r="R52" s="88" t="s">
        <v>65</v>
      </c>
      <c r="S52" s="207">
        <v>66249</v>
      </c>
      <c r="T52" s="169">
        <f t="shared" si="11"/>
        <v>0.62547359205421971</v>
      </c>
      <c r="U52" s="143">
        <f t="shared" si="5"/>
        <v>33.154103892589674</v>
      </c>
    </row>
    <row r="53" spans="1:25" s="41" customFormat="1">
      <c r="A53" s="42" t="s">
        <v>41</v>
      </c>
      <c r="B53" s="119">
        <v>114100</v>
      </c>
      <c r="C53" s="119">
        <v>2137</v>
      </c>
      <c r="D53" s="119">
        <v>0</v>
      </c>
      <c r="E53" s="120">
        <v>0</v>
      </c>
      <c r="F53" s="120">
        <v>60898</v>
      </c>
      <c r="G53" s="121">
        <v>48433</v>
      </c>
      <c r="H53" s="124">
        <f t="shared" si="7"/>
        <v>225568</v>
      </c>
      <c r="I53" s="122">
        <v>46374</v>
      </c>
      <c r="J53" s="120">
        <v>30023</v>
      </c>
      <c r="K53" s="121">
        <f t="shared" si="8"/>
        <v>149171</v>
      </c>
      <c r="L53" s="105">
        <f t="shared" si="9"/>
        <v>19.019635343618514</v>
      </c>
      <c r="M53" s="101">
        <v>237546</v>
      </c>
      <c r="N53" s="148">
        <f t="shared" si="10"/>
        <v>386717</v>
      </c>
      <c r="O53" s="113">
        <f t="shared" si="6"/>
        <v>49.307280377406606</v>
      </c>
      <c r="P53" s="154">
        <v>7843</v>
      </c>
      <c r="Q53" s="48">
        <v>0.51</v>
      </c>
      <c r="R53" s="50" t="s">
        <v>135</v>
      </c>
      <c r="S53" s="206">
        <v>83744</v>
      </c>
      <c r="T53" s="194">
        <f t="shared" si="11"/>
        <v>9.3654470768055026E-2</v>
      </c>
      <c r="U53" s="143">
        <f t="shared" si="5"/>
        <v>61.426314333220425</v>
      </c>
    </row>
    <row r="54" spans="1:25" s="8" customFormat="1">
      <c r="A54" s="8" t="s">
        <v>51</v>
      </c>
      <c r="B54" s="133">
        <v>29929960</v>
      </c>
      <c r="C54" s="133">
        <v>21508605</v>
      </c>
      <c r="D54" s="133">
        <v>7539330</v>
      </c>
      <c r="E54" s="134">
        <v>6819008</v>
      </c>
      <c r="F54" s="134">
        <v>7008655</v>
      </c>
      <c r="G54" s="135">
        <v>10616728</v>
      </c>
      <c r="H54" s="134">
        <f t="shared" ref="H54" si="12">SUM(B54:G54)</f>
        <v>83422286</v>
      </c>
      <c r="I54" s="136">
        <v>5677363</v>
      </c>
      <c r="J54" s="134">
        <v>8492753</v>
      </c>
      <c r="K54" s="135">
        <f t="shared" ref="K54" si="13">(H54-I54-J54)</f>
        <v>69252170</v>
      </c>
      <c r="L54" s="114">
        <f t="shared" si="9"/>
        <v>88.883859068629022</v>
      </c>
      <c r="M54" s="109">
        <v>35536692</v>
      </c>
      <c r="N54" s="151">
        <f t="shared" si="10"/>
        <v>104788862</v>
      </c>
      <c r="O54" s="157">
        <f t="shared" si="6"/>
        <v>134.49453557874094</v>
      </c>
      <c r="P54" s="67">
        <v>779131</v>
      </c>
      <c r="Q54" s="10">
        <v>0.36</v>
      </c>
      <c r="R54" s="11" t="s">
        <v>66</v>
      </c>
      <c r="S54" s="172">
        <f>SUM(S4:S53)</f>
        <v>4030630</v>
      </c>
      <c r="T54" s="195">
        <f t="shared" ref="T54" si="14">(P54/S54)</f>
        <v>0.19330253583186746</v>
      </c>
      <c r="U54" s="143">
        <f>SUM(M54/N54)*100</f>
        <v>33.912661442969004</v>
      </c>
    </row>
    <row r="55" spans="1:25" s="12" customFormat="1" ht="26.25" customHeight="1">
      <c r="A55" s="31" t="s">
        <v>105</v>
      </c>
      <c r="B55"/>
      <c r="C55"/>
      <c r="D55"/>
      <c r="E55" s="36"/>
      <c r="F55" s="31"/>
      <c r="G55" s="31"/>
      <c r="H55" s="31"/>
      <c r="I55" s="31"/>
      <c r="J55" s="31"/>
      <c r="K55" s="31"/>
      <c r="L55" s="90"/>
      <c r="M55" s="31"/>
      <c r="N55" s="90"/>
      <c r="O55" s="31"/>
      <c r="P55" s="31"/>
      <c r="Q55" s="31"/>
      <c r="R55" s="31"/>
      <c r="S55" s="90"/>
      <c r="T55" s="90"/>
      <c r="U55" s="143"/>
    </row>
    <row r="56" spans="1:25" s="139" customFormat="1" ht="11.25" customHeight="1">
      <c r="A56" s="230" t="s">
        <v>151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1"/>
      <c r="T56" s="231"/>
      <c r="U56" s="138"/>
      <c r="V56" s="209"/>
      <c r="W56" s="138"/>
      <c r="X56" s="138"/>
      <c r="Y56" s="166"/>
    </row>
    <row r="57" spans="1:25" s="139" customFormat="1" ht="11.25" customHeight="1">
      <c r="A57" s="230" t="s">
        <v>116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1"/>
      <c r="T57" s="231"/>
      <c r="U57" s="138"/>
      <c r="V57" s="209"/>
      <c r="W57" s="138"/>
      <c r="X57" s="138"/>
      <c r="Y57" s="166"/>
    </row>
    <row r="58" spans="1:25" s="140" customFormat="1" ht="11.25" customHeight="1">
      <c r="A58" s="230" t="s">
        <v>150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1"/>
      <c r="T58" s="231"/>
      <c r="U58" s="138"/>
      <c r="V58" s="209"/>
      <c r="W58" s="138"/>
      <c r="X58" s="138"/>
    </row>
    <row r="59" spans="1:25" s="140" customFormat="1" ht="11.25" customHeight="1">
      <c r="A59" s="230" t="s">
        <v>153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138"/>
      <c r="V59" s="209"/>
      <c r="W59" s="138"/>
      <c r="X59" s="138"/>
    </row>
    <row r="60" spans="1:25" s="140" customFormat="1" ht="11.25" customHeight="1">
      <c r="A60" s="230" t="s">
        <v>117</v>
      </c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138"/>
      <c r="V60" s="209"/>
      <c r="W60" s="138"/>
      <c r="X60" s="138"/>
    </row>
    <row r="61" spans="1:25" s="140" customFormat="1" ht="11.25" customHeight="1">
      <c r="A61" s="230" t="s">
        <v>139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38"/>
      <c r="V61" s="209"/>
      <c r="W61" s="138"/>
      <c r="X61" s="138"/>
    </row>
    <row r="62" spans="1:25" s="140" customFormat="1" ht="11.25" customHeight="1">
      <c r="A62" s="230" t="s">
        <v>124</v>
      </c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138"/>
      <c r="V62" s="209"/>
      <c r="W62" s="138"/>
      <c r="X62" s="138"/>
    </row>
    <row r="63" spans="1:25" s="140" customFormat="1" ht="11.25" customHeight="1">
      <c r="A63" s="230" t="s">
        <v>125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138"/>
      <c r="V63" s="209"/>
      <c r="W63" s="138"/>
      <c r="X63" s="138"/>
    </row>
    <row r="64" spans="1:25" s="140" customFormat="1" ht="11.25" customHeight="1">
      <c r="A64" s="230" t="s">
        <v>152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138"/>
      <c r="V64" s="209"/>
      <c r="W64" s="138"/>
      <c r="X64" s="138"/>
    </row>
    <row r="65" spans="1:24" s="140" customFormat="1" ht="11.25" customHeight="1">
      <c r="A65" s="230" t="s">
        <v>126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138"/>
      <c r="V65" s="209"/>
      <c r="W65" s="138"/>
      <c r="X65" s="138"/>
    </row>
    <row r="66" spans="1:24" s="140" customFormat="1" ht="11.25">
      <c r="A66" s="229" t="s">
        <v>140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138"/>
      <c r="V66" s="209"/>
      <c r="W66" s="138"/>
      <c r="X66" s="138"/>
    </row>
    <row r="67" spans="1:24" s="140" customFormat="1" ht="22.5" customHeight="1">
      <c r="A67" s="230" t="s">
        <v>154</v>
      </c>
      <c r="B67" s="230"/>
      <c r="C67" s="230"/>
      <c r="D67" s="230"/>
      <c r="E67" s="230"/>
      <c r="F67" s="230"/>
      <c r="G67" s="230"/>
      <c r="H67" s="230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198"/>
      <c r="V67" s="209"/>
      <c r="W67" s="138"/>
      <c r="X67" s="138"/>
    </row>
    <row r="68" spans="1:24">
      <c r="L68" s="90"/>
      <c r="S68" s="197"/>
      <c r="T68" s="197"/>
    </row>
    <row r="69" spans="1:24">
      <c r="L69" s="90"/>
      <c r="S69" s="196"/>
      <c r="T69" s="196"/>
    </row>
    <row r="70" spans="1:24">
      <c r="L70" s="90"/>
    </row>
    <row r="71" spans="1:24">
      <c r="L71" s="90"/>
    </row>
    <row r="72" spans="1:24">
      <c r="L72" s="90"/>
    </row>
    <row r="73" spans="1:24">
      <c r="L73" s="90"/>
    </row>
    <row r="74" spans="1:24">
      <c r="L74" s="90"/>
    </row>
    <row r="75" spans="1:24">
      <c r="L75" s="90"/>
    </row>
    <row r="76" spans="1:24">
      <c r="L76" s="90"/>
    </row>
    <row r="77" spans="1:24">
      <c r="L77" s="90"/>
    </row>
  </sheetData>
  <sortState ref="A3:S52">
    <sortCondition descending="1" ref="L3:L52"/>
    <sortCondition ref="A3:A52"/>
  </sortState>
  <mergeCells count="14">
    <mergeCell ref="A66:T66"/>
    <mergeCell ref="A67:T67"/>
    <mergeCell ref="A1:T1"/>
    <mergeCell ref="A2:T2"/>
    <mergeCell ref="A56:T56"/>
    <mergeCell ref="A57:T57"/>
    <mergeCell ref="A58:T58"/>
    <mergeCell ref="A59:T59"/>
    <mergeCell ref="A60:T60"/>
    <mergeCell ref="A61:T61"/>
    <mergeCell ref="A62:T62"/>
    <mergeCell ref="A63:T63"/>
    <mergeCell ref="A64:T64"/>
    <mergeCell ref="A65:T65"/>
  </mergeCells>
  <pageMargins left="0.5" right="0.5" top="0.25" bottom="0.25" header="0.3" footer="0.3"/>
  <pageSetup paperSize="3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9"/>
  <sheetViews>
    <sheetView workbookViewId="0">
      <pane xSplit="1" topLeftCell="B1" activePane="topRight" state="frozen"/>
      <selection pane="topRight" activeCell="A69" sqref="A69"/>
    </sheetView>
  </sheetViews>
  <sheetFormatPr defaultRowHeight="15"/>
  <cols>
    <col min="1" max="1" width="20.7109375" style="31" customWidth="1"/>
    <col min="2" max="2" width="13.28515625" customWidth="1"/>
    <col min="3" max="3" width="12.7109375" customWidth="1"/>
    <col min="4" max="4" width="13" customWidth="1"/>
    <col min="5" max="5" width="12.28515625" customWidth="1"/>
    <col min="6" max="6" width="13.42578125" customWidth="1"/>
    <col min="7" max="7" width="14" bestFit="1" customWidth="1"/>
    <col min="8" max="8" width="13" style="31" customWidth="1"/>
    <col min="9" max="9" width="14.42578125" customWidth="1"/>
    <col min="10" max="10" width="16" customWidth="1"/>
    <col min="11" max="11" width="16.28515625" customWidth="1"/>
    <col min="12" max="12" width="14.5703125" style="90" customWidth="1"/>
    <col min="13" max="13" width="14.28515625" customWidth="1"/>
    <col min="14" max="14" width="16.5703125" style="91" customWidth="1"/>
    <col min="15" max="15" width="11.42578125" customWidth="1"/>
    <col min="16" max="16" width="12" customWidth="1"/>
    <col min="17" max="17" width="15.7109375" customWidth="1"/>
    <col min="18" max="18" width="10" customWidth="1"/>
    <col min="19" max="19" width="10.5703125" style="91" bestFit="1" customWidth="1"/>
    <col min="20" max="20" width="13.7109375" style="31" customWidth="1"/>
    <col min="21" max="21" width="9.140625" style="31"/>
    <col min="22" max="22" width="9.140625" style="143"/>
    <col min="23" max="24" width="9.140625" style="31"/>
  </cols>
  <sheetData>
    <row r="1" spans="1:25" ht="30.75" customHeight="1">
      <c r="A1" s="232" t="s">
        <v>106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5" ht="15" customHeight="1">
      <c r="A2" s="233" t="s">
        <v>137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5" s="94" customFormat="1" ht="62.25" customHeight="1">
      <c r="A3" s="38" t="s">
        <v>0</v>
      </c>
      <c r="B3" s="28" t="s">
        <v>108</v>
      </c>
      <c r="C3" s="28" t="s">
        <v>142</v>
      </c>
      <c r="D3" s="28" t="s">
        <v>109</v>
      </c>
      <c r="E3" s="28" t="s">
        <v>110</v>
      </c>
      <c r="F3" s="28" t="s">
        <v>111</v>
      </c>
      <c r="G3" s="28" t="s">
        <v>149</v>
      </c>
      <c r="H3" s="38" t="s">
        <v>112</v>
      </c>
      <c r="I3" s="28" t="s">
        <v>113</v>
      </c>
      <c r="J3" s="28" t="s">
        <v>107</v>
      </c>
      <c r="K3" s="28" t="s">
        <v>114</v>
      </c>
      <c r="L3" s="93" t="s">
        <v>115</v>
      </c>
      <c r="M3" s="28" t="s">
        <v>118</v>
      </c>
      <c r="N3" s="89" t="s">
        <v>119</v>
      </c>
      <c r="O3" s="28" t="s">
        <v>120</v>
      </c>
      <c r="P3" s="28" t="s">
        <v>121</v>
      </c>
      <c r="Q3" s="28" t="s">
        <v>122</v>
      </c>
      <c r="R3" s="28" t="s">
        <v>123</v>
      </c>
      <c r="S3" s="89" t="s">
        <v>141</v>
      </c>
      <c r="T3" s="38" t="s">
        <v>131</v>
      </c>
      <c r="U3" s="167"/>
      <c r="V3" s="208" t="s">
        <v>143</v>
      </c>
      <c r="W3" s="167"/>
      <c r="X3" s="167"/>
    </row>
    <row r="4" spans="1:25" s="3" customFormat="1">
      <c r="A4" s="41" t="s">
        <v>30</v>
      </c>
      <c r="B4" s="115">
        <v>277900</v>
      </c>
      <c r="C4" s="115">
        <v>558539</v>
      </c>
      <c r="D4" s="115">
        <v>949456</v>
      </c>
      <c r="E4" s="116">
        <v>38238</v>
      </c>
      <c r="F4" s="116">
        <v>0</v>
      </c>
      <c r="G4" s="117">
        <v>134997</v>
      </c>
      <c r="H4" s="116">
        <f t="shared" ref="H4:H35" si="0">SUM(B4:G4)</f>
        <v>1959130</v>
      </c>
      <c r="I4" s="118">
        <v>0</v>
      </c>
      <c r="J4" s="116">
        <v>355058</v>
      </c>
      <c r="K4" s="117">
        <f t="shared" ref="K4:K35" si="1">(H4-I4-J4)</f>
        <v>1604072</v>
      </c>
      <c r="L4" s="144">
        <f t="shared" ref="L4:L35" si="2">(K4/P4)</f>
        <v>689.33046841426733</v>
      </c>
      <c r="M4" s="95">
        <v>678279</v>
      </c>
      <c r="N4" s="97">
        <f t="shared" ref="N4:N35" si="3">(K4+M4)</f>
        <v>2282351</v>
      </c>
      <c r="O4" s="111">
        <f t="shared" ref="O4:O35" si="4">N4/P4</f>
        <v>980.81263429308126</v>
      </c>
      <c r="P4" s="78">
        <v>2327</v>
      </c>
      <c r="Q4" s="47">
        <v>0.14000000000000001</v>
      </c>
      <c r="R4" s="49" t="s">
        <v>79</v>
      </c>
      <c r="S4" s="173">
        <v>38751</v>
      </c>
      <c r="T4" s="168">
        <f t="shared" ref="T4:T35" si="5">(P4/S4)</f>
        <v>6.005006322417486E-2</v>
      </c>
      <c r="U4" s="31"/>
      <c r="V4" s="143">
        <f>SUM(M4/N4)*100</f>
        <v>29.718435069803022</v>
      </c>
      <c r="W4" s="31"/>
      <c r="X4" s="31"/>
      <c r="Y4" s="161"/>
    </row>
    <row r="5" spans="1:25" s="3" customFormat="1">
      <c r="A5" s="42" t="s">
        <v>16</v>
      </c>
      <c r="B5" s="119">
        <v>391379</v>
      </c>
      <c r="C5" s="119">
        <v>112940</v>
      </c>
      <c r="D5" s="119">
        <v>78515</v>
      </c>
      <c r="E5" s="120">
        <v>24382</v>
      </c>
      <c r="F5" s="120">
        <v>283294</v>
      </c>
      <c r="G5" s="121">
        <v>-61612</v>
      </c>
      <c r="H5" s="120">
        <f t="shared" si="0"/>
        <v>828898</v>
      </c>
      <c r="I5" s="122">
        <v>141423</v>
      </c>
      <c r="J5" s="120">
        <v>81513</v>
      </c>
      <c r="K5" s="121">
        <f t="shared" si="1"/>
        <v>605962</v>
      </c>
      <c r="L5" s="145">
        <f t="shared" si="2"/>
        <v>58.439772398495514</v>
      </c>
      <c r="M5" s="101">
        <v>410928</v>
      </c>
      <c r="N5" s="103">
        <f t="shared" si="3"/>
        <v>1016890</v>
      </c>
      <c r="O5" s="112">
        <f t="shared" si="4"/>
        <v>98.070209277654541</v>
      </c>
      <c r="P5" s="79">
        <v>10369</v>
      </c>
      <c r="Q5" s="48">
        <v>0.47</v>
      </c>
      <c r="R5" s="210" t="s">
        <v>73</v>
      </c>
      <c r="S5" s="174">
        <v>140270</v>
      </c>
      <c r="T5" s="169">
        <f t="shared" si="5"/>
        <v>7.3921722392528699E-2</v>
      </c>
      <c r="U5" s="31"/>
      <c r="V5" s="143">
        <f t="shared" ref="V5:V54" si="6">SUM(M5/N5)*100</f>
        <v>40.410270530735872</v>
      </c>
      <c r="W5" s="31"/>
      <c r="X5" s="31"/>
      <c r="Y5" s="161"/>
    </row>
    <row r="6" spans="1:25" s="3" customFormat="1">
      <c r="A6" s="42" t="s">
        <v>15</v>
      </c>
      <c r="B6" s="119">
        <v>424694</v>
      </c>
      <c r="C6" s="119">
        <v>421796</v>
      </c>
      <c r="D6" s="119">
        <v>0</v>
      </c>
      <c r="E6" s="120">
        <v>50321</v>
      </c>
      <c r="F6" s="120">
        <v>284380</v>
      </c>
      <c r="G6" s="121">
        <v>15649</v>
      </c>
      <c r="H6" s="120">
        <f t="shared" si="0"/>
        <v>1196840</v>
      </c>
      <c r="I6" s="122">
        <v>0</v>
      </c>
      <c r="J6" s="120">
        <v>117728</v>
      </c>
      <c r="K6" s="121">
        <f t="shared" si="1"/>
        <v>1079112</v>
      </c>
      <c r="L6" s="145">
        <f t="shared" si="2"/>
        <v>121.42590300438843</v>
      </c>
      <c r="M6" s="101">
        <v>333124</v>
      </c>
      <c r="N6" s="103">
        <f t="shared" si="3"/>
        <v>1412236</v>
      </c>
      <c r="O6" s="112">
        <f t="shared" si="4"/>
        <v>158.91031844266908</v>
      </c>
      <c r="P6" s="79">
        <v>8887</v>
      </c>
      <c r="Q6" s="48">
        <v>0.35</v>
      </c>
      <c r="R6" s="52" t="s">
        <v>67</v>
      </c>
      <c r="S6" s="174">
        <v>114195</v>
      </c>
      <c r="T6" s="169">
        <f t="shared" si="5"/>
        <v>7.7823022023731342E-2</v>
      </c>
      <c r="U6" s="31"/>
      <c r="V6" s="143">
        <f t="shared" si="6"/>
        <v>23.588408736216891</v>
      </c>
      <c r="W6" s="31"/>
      <c r="X6" s="31"/>
      <c r="Y6" s="161"/>
    </row>
    <row r="7" spans="1:25" s="3" customFormat="1">
      <c r="A7" s="42" t="s">
        <v>21</v>
      </c>
      <c r="B7" s="119">
        <v>364887</v>
      </c>
      <c r="C7" s="119">
        <v>174030</v>
      </c>
      <c r="D7" s="119">
        <v>452928</v>
      </c>
      <c r="E7" s="120">
        <v>0</v>
      </c>
      <c r="F7" s="120">
        <v>887161</v>
      </c>
      <c r="G7" s="121">
        <v>149565</v>
      </c>
      <c r="H7" s="120">
        <f t="shared" si="0"/>
        <v>2028571</v>
      </c>
      <c r="I7" s="122">
        <v>316940</v>
      </c>
      <c r="J7" s="120">
        <v>246501</v>
      </c>
      <c r="K7" s="121">
        <f t="shared" si="1"/>
        <v>1465130</v>
      </c>
      <c r="L7" s="145">
        <f t="shared" si="2"/>
        <v>517.16554888810447</v>
      </c>
      <c r="M7" s="101">
        <v>354661</v>
      </c>
      <c r="N7" s="103">
        <f t="shared" si="3"/>
        <v>1819791</v>
      </c>
      <c r="O7" s="112">
        <f t="shared" si="4"/>
        <v>642.3547476173668</v>
      </c>
      <c r="P7" s="79">
        <v>2833</v>
      </c>
      <c r="Q7" s="48">
        <v>0.18</v>
      </c>
      <c r="R7" s="52" t="s">
        <v>127</v>
      </c>
      <c r="S7" s="174">
        <v>36008</v>
      </c>
      <c r="T7" s="169">
        <f t="shared" si="5"/>
        <v>7.8676960675405472E-2</v>
      </c>
      <c r="U7" s="31"/>
      <c r="V7" s="143">
        <f t="shared" si="6"/>
        <v>19.489106166587263</v>
      </c>
      <c r="W7" s="31"/>
      <c r="X7" s="31"/>
      <c r="Y7" s="161"/>
    </row>
    <row r="8" spans="1:25" s="3" customFormat="1">
      <c r="A8" s="12" t="s">
        <v>22</v>
      </c>
      <c r="B8" s="123">
        <v>826594</v>
      </c>
      <c r="C8" s="123">
        <v>751445</v>
      </c>
      <c r="D8" s="123">
        <v>35126</v>
      </c>
      <c r="E8" s="124">
        <v>158239</v>
      </c>
      <c r="F8" s="124">
        <v>71270</v>
      </c>
      <c r="G8" s="125">
        <v>151115</v>
      </c>
      <c r="H8" s="124">
        <f t="shared" si="0"/>
        <v>1993789</v>
      </c>
      <c r="I8" s="126">
        <v>1017308</v>
      </c>
      <c r="J8" s="124">
        <v>238939</v>
      </c>
      <c r="K8" s="125">
        <f t="shared" si="1"/>
        <v>737542</v>
      </c>
      <c r="L8" s="146">
        <f t="shared" si="2"/>
        <v>76.247493021813298</v>
      </c>
      <c r="M8" s="104">
        <v>748660</v>
      </c>
      <c r="N8" s="106">
        <f t="shared" si="3"/>
        <v>1486202</v>
      </c>
      <c r="O8" s="113">
        <f t="shared" si="4"/>
        <v>153.6443709293911</v>
      </c>
      <c r="P8" s="80">
        <v>9673</v>
      </c>
      <c r="Q8" s="14">
        <v>0.41</v>
      </c>
      <c r="R8" s="21" t="s">
        <v>78</v>
      </c>
      <c r="S8" s="175">
        <v>121595</v>
      </c>
      <c r="T8" s="170">
        <f t="shared" si="5"/>
        <v>7.9550968378633985E-2</v>
      </c>
      <c r="U8" s="31"/>
      <c r="V8" s="143">
        <f t="shared" si="6"/>
        <v>50.374040675493639</v>
      </c>
      <c r="W8" s="31"/>
      <c r="X8" s="31"/>
      <c r="Y8" s="161"/>
    </row>
    <row r="9" spans="1:25" s="3" customFormat="1">
      <c r="A9" s="41" t="s">
        <v>47</v>
      </c>
      <c r="B9" s="115">
        <v>1181563</v>
      </c>
      <c r="C9" s="115">
        <v>476420</v>
      </c>
      <c r="D9" s="115">
        <v>153214</v>
      </c>
      <c r="E9" s="116">
        <v>0</v>
      </c>
      <c r="F9" s="116">
        <v>49211</v>
      </c>
      <c r="G9" s="117">
        <v>180923</v>
      </c>
      <c r="H9" s="116">
        <f t="shared" si="0"/>
        <v>2041331</v>
      </c>
      <c r="I9" s="118">
        <v>31952</v>
      </c>
      <c r="J9" s="116">
        <v>174235</v>
      </c>
      <c r="K9" s="117">
        <f t="shared" si="1"/>
        <v>1835144</v>
      </c>
      <c r="L9" s="144">
        <f t="shared" si="2"/>
        <v>260.52583759227713</v>
      </c>
      <c r="M9" s="95">
        <v>938249</v>
      </c>
      <c r="N9" s="97">
        <f t="shared" si="3"/>
        <v>2773393</v>
      </c>
      <c r="O9" s="111">
        <f t="shared" si="4"/>
        <v>393.72416240772287</v>
      </c>
      <c r="P9" s="78">
        <v>7044</v>
      </c>
      <c r="Q9" s="47">
        <v>0.57999999999999996</v>
      </c>
      <c r="R9" s="49" t="s">
        <v>66</v>
      </c>
      <c r="S9" s="173">
        <v>83432</v>
      </c>
      <c r="T9" s="168">
        <f t="shared" si="5"/>
        <v>8.4428037203950521E-2</v>
      </c>
      <c r="U9" s="31"/>
      <c r="V9" s="143">
        <f t="shared" si="6"/>
        <v>33.830365909194981</v>
      </c>
      <c r="W9" s="31"/>
      <c r="X9" s="31"/>
      <c r="Y9" s="161"/>
    </row>
    <row r="10" spans="1:25" s="3" customFormat="1">
      <c r="A10" s="42" t="s">
        <v>34</v>
      </c>
      <c r="B10" s="119">
        <v>129985</v>
      </c>
      <c r="C10" s="119">
        <v>72661</v>
      </c>
      <c r="D10" s="119">
        <v>0</v>
      </c>
      <c r="E10" s="120">
        <v>7210</v>
      </c>
      <c r="F10" s="120">
        <v>0</v>
      </c>
      <c r="G10" s="121">
        <v>17664</v>
      </c>
      <c r="H10" s="120">
        <f t="shared" si="0"/>
        <v>227520</v>
      </c>
      <c r="I10" s="122">
        <v>19951</v>
      </c>
      <c r="J10" s="120">
        <v>20395</v>
      </c>
      <c r="K10" s="121">
        <f t="shared" si="1"/>
        <v>187174</v>
      </c>
      <c r="L10" s="145">
        <f t="shared" si="2"/>
        <v>25.348591549295776</v>
      </c>
      <c r="M10" s="101">
        <v>224979</v>
      </c>
      <c r="N10" s="103">
        <f t="shared" si="3"/>
        <v>412153</v>
      </c>
      <c r="O10" s="112">
        <f t="shared" si="4"/>
        <v>55.817036836403034</v>
      </c>
      <c r="P10" s="79">
        <v>7384</v>
      </c>
      <c r="Q10" s="48">
        <v>0.56999999999999995</v>
      </c>
      <c r="R10" s="52" t="s">
        <v>74</v>
      </c>
      <c r="S10" s="174">
        <v>86842</v>
      </c>
      <c r="T10" s="169">
        <f t="shared" si="5"/>
        <v>8.5027981852099213E-2</v>
      </c>
      <c r="U10" s="31"/>
      <c r="V10" s="143">
        <f t="shared" si="6"/>
        <v>54.586282278668364</v>
      </c>
      <c r="W10" s="31"/>
      <c r="X10" s="31"/>
      <c r="Y10" s="161"/>
    </row>
    <row r="11" spans="1:25" s="3" customFormat="1">
      <c r="A11" s="42" t="s">
        <v>23</v>
      </c>
      <c r="B11" s="119">
        <v>551511</v>
      </c>
      <c r="C11" s="119">
        <v>440521</v>
      </c>
      <c r="D11" s="119">
        <v>0</v>
      </c>
      <c r="E11" s="120">
        <v>0</v>
      </c>
      <c r="F11" s="120">
        <v>284087</v>
      </c>
      <c r="G11" s="121">
        <v>69830</v>
      </c>
      <c r="H11" s="120">
        <f t="shared" si="0"/>
        <v>1345949</v>
      </c>
      <c r="I11" s="122">
        <v>0</v>
      </c>
      <c r="J11" s="120">
        <v>109777</v>
      </c>
      <c r="K11" s="121">
        <f t="shared" si="1"/>
        <v>1236172</v>
      </c>
      <c r="L11" s="145">
        <f t="shared" si="2"/>
        <v>104.04612406363101</v>
      </c>
      <c r="M11" s="101">
        <v>805235</v>
      </c>
      <c r="N11" s="103">
        <f t="shared" si="3"/>
        <v>2041407</v>
      </c>
      <c r="O11" s="112">
        <f t="shared" si="4"/>
        <v>171.82114300143087</v>
      </c>
      <c r="P11" s="79">
        <v>11881</v>
      </c>
      <c r="Q11" s="48">
        <v>0.41</v>
      </c>
      <c r="R11" s="52" t="s">
        <v>61</v>
      </c>
      <c r="S11" s="174">
        <v>137693</v>
      </c>
      <c r="T11" s="169">
        <f t="shared" si="5"/>
        <v>8.628615833775137E-2</v>
      </c>
      <c r="U11" s="31"/>
      <c r="V11" s="143">
        <f t="shared" si="6"/>
        <v>39.445098405168594</v>
      </c>
      <c r="W11" s="31"/>
      <c r="X11" s="31"/>
      <c r="Y11" s="161"/>
    </row>
    <row r="12" spans="1:25" s="3" customFormat="1">
      <c r="A12" s="42" t="s">
        <v>5</v>
      </c>
      <c r="B12" s="119">
        <v>3174471</v>
      </c>
      <c r="C12" s="119">
        <v>3854969</v>
      </c>
      <c r="D12" s="119">
        <v>280637</v>
      </c>
      <c r="E12" s="120">
        <v>2433681</v>
      </c>
      <c r="F12" s="120">
        <v>535436</v>
      </c>
      <c r="G12" s="121">
        <v>433780</v>
      </c>
      <c r="H12" s="120">
        <f t="shared" si="0"/>
        <v>10712974</v>
      </c>
      <c r="I12" s="122">
        <v>304058</v>
      </c>
      <c r="J12" s="120">
        <v>1623277</v>
      </c>
      <c r="K12" s="121">
        <f t="shared" si="1"/>
        <v>8785639</v>
      </c>
      <c r="L12" s="145">
        <f t="shared" si="2"/>
        <v>575.39059532385875</v>
      </c>
      <c r="M12" s="101">
        <v>2810242</v>
      </c>
      <c r="N12" s="103">
        <f t="shared" si="3"/>
        <v>11595881</v>
      </c>
      <c r="O12" s="112">
        <f t="shared" si="4"/>
        <v>759.43945248542798</v>
      </c>
      <c r="P12" s="79">
        <v>15269</v>
      </c>
      <c r="Q12" s="48">
        <v>0.3</v>
      </c>
      <c r="R12" s="52" t="s">
        <v>67</v>
      </c>
      <c r="S12" s="174">
        <v>171154</v>
      </c>
      <c r="T12" s="169">
        <f t="shared" si="5"/>
        <v>8.9212054640849761E-2</v>
      </c>
      <c r="U12" s="31"/>
      <c r="V12" s="143">
        <f t="shared" si="6"/>
        <v>24.234829591645514</v>
      </c>
      <c r="W12" s="31"/>
      <c r="X12" s="31"/>
      <c r="Y12" s="161"/>
    </row>
    <row r="13" spans="1:25" s="3" customFormat="1">
      <c r="A13" s="12" t="s">
        <v>41</v>
      </c>
      <c r="B13" s="123">
        <v>114100</v>
      </c>
      <c r="C13" s="123">
        <v>2137</v>
      </c>
      <c r="D13" s="123">
        <v>0</v>
      </c>
      <c r="E13" s="124">
        <v>0</v>
      </c>
      <c r="F13" s="124">
        <v>60898</v>
      </c>
      <c r="G13" s="125">
        <v>48433</v>
      </c>
      <c r="H13" s="124">
        <f t="shared" si="0"/>
        <v>225568</v>
      </c>
      <c r="I13" s="126">
        <v>46374</v>
      </c>
      <c r="J13" s="124">
        <v>30023</v>
      </c>
      <c r="K13" s="125">
        <f t="shared" si="1"/>
        <v>149171</v>
      </c>
      <c r="L13" s="146">
        <f t="shared" si="2"/>
        <v>19.019635343618514</v>
      </c>
      <c r="M13" s="104">
        <v>237546</v>
      </c>
      <c r="N13" s="106">
        <f t="shared" si="3"/>
        <v>386717</v>
      </c>
      <c r="O13" s="113">
        <f t="shared" si="4"/>
        <v>49.307280377406606</v>
      </c>
      <c r="P13" s="80">
        <v>7843</v>
      </c>
      <c r="Q13" s="14">
        <v>0.51</v>
      </c>
      <c r="R13" s="15" t="s">
        <v>144</v>
      </c>
      <c r="S13" s="175">
        <v>83744</v>
      </c>
      <c r="T13" s="170">
        <f t="shared" si="5"/>
        <v>9.3654470768055026E-2</v>
      </c>
      <c r="U13" s="31"/>
      <c r="V13" s="143">
        <f t="shared" si="6"/>
        <v>61.426314333220425</v>
      </c>
      <c r="W13" s="31"/>
      <c r="X13" s="31"/>
      <c r="Y13" s="161"/>
    </row>
    <row r="14" spans="1:25" s="3" customFormat="1">
      <c r="A14" s="41" t="s">
        <v>9</v>
      </c>
      <c r="B14" s="115">
        <v>1594459</v>
      </c>
      <c r="C14" s="115">
        <v>817333</v>
      </c>
      <c r="D14" s="115">
        <v>1064572</v>
      </c>
      <c r="E14" s="116">
        <v>744543</v>
      </c>
      <c r="F14" s="116">
        <v>127837</v>
      </c>
      <c r="G14" s="117">
        <v>455928</v>
      </c>
      <c r="H14" s="116">
        <f t="shared" si="0"/>
        <v>4804672</v>
      </c>
      <c r="I14" s="118">
        <v>180735</v>
      </c>
      <c r="J14" s="116">
        <v>405405</v>
      </c>
      <c r="K14" s="117">
        <f t="shared" si="1"/>
        <v>4218532</v>
      </c>
      <c r="L14" s="144">
        <f t="shared" si="2"/>
        <v>349.73735698889072</v>
      </c>
      <c r="M14" s="95">
        <v>2026677</v>
      </c>
      <c r="N14" s="97">
        <f t="shared" si="3"/>
        <v>6245209</v>
      </c>
      <c r="O14" s="111">
        <f t="shared" si="4"/>
        <v>517.75899519151051</v>
      </c>
      <c r="P14" s="78">
        <v>12062</v>
      </c>
      <c r="Q14" s="47">
        <v>0.33</v>
      </c>
      <c r="R14" s="51" t="s">
        <v>83</v>
      </c>
      <c r="S14" s="173">
        <v>121527</v>
      </c>
      <c r="T14" s="168">
        <f t="shared" si="5"/>
        <v>9.9253663794876865E-2</v>
      </c>
      <c r="U14" s="31"/>
      <c r="V14" s="143">
        <f t="shared" si="6"/>
        <v>32.451708181423548</v>
      </c>
      <c r="W14" s="31"/>
      <c r="X14" s="31"/>
      <c r="Y14" s="161"/>
    </row>
    <row r="15" spans="1:25" s="3" customFormat="1">
      <c r="A15" s="42" t="s">
        <v>12</v>
      </c>
      <c r="B15" s="119">
        <v>196454</v>
      </c>
      <c r="C15" s="119">
        <v>144858</v>
      </c>
      <c r="D15" s="119">
        <v>0</v>
      </c>
      <c r="E15" s="120">
        <v>0</v>
      </c>
      <c r="F15" s="120">
        <v>0</v>
      </c>
      <c r="G15" s="121">
        <v>15927</v>
      </c>
      <c r="H15" s="120">
        <f t="shared" si="0"/>
        <v>357239</v>
      </c>
      <c r="I15" s="122">
        <v>37280</v>
      </c>
      <c r="J15" s="120">
        <v>42481</v>
      </c>
      <c r="K15" s="121">
        <f t="shared" si="1"/>
        <v>277478</v>
      </c>
      <c r="L15" s="145">
        <f t="shared" si="2"/>
        <v>55.954426295624117</v>
      </c>
      <c r="M15" s="101">
        <v>227292</v>
      </c>
      <c r="N15" s="103">
        <f t="shared" si="3"/>
        <v>504770</v>
      </c>
      <c r="O15" s="112">
        <f t="shared" si="4"/>
        <v>101.78866706997378</v>
      </c>
      <c r="P15" s="79">
        <v>4959</v>
      </c>
      <c r="Q15" s="48">
        <v>0.55000000000000004</v>
      </c>
      <c r="R15" s="50" t="s">
        <v>134</v>
      </c>
      <c r="S15" s="174">
        <v>48416</v>
      </c>
      <c r="T15" s="169">
        <f t="shared" si="5"/>
        <v>0.1024248182419035</v>
      </c>
      <c r="U15" s="31"/>
      <c r="V15" s="143">
        <f t="shared" si="6"/>
        <v>45.028825009410227</v>
      </c>
      <c r="W15" s="31"/>
      <c r="X15" s="31"/>
      <c r="Y15" s="161"/>
    </row>
    <row r="16" spans="1:25" s="3" customFormat="1">
      <c r="A16" s="42" t="s">
        <v>49</v>
      </c>
      <c r="B16" s="119">
        <v>733474</v>
      </c>
      <c r="C16" s="119">
        <v>401019</v>
      </c>
      <c r="D16" s="119">
        <v>0</v>
      </c>
      <c r="E16" s="120">
        <v>0</v>
      </c>
      <c r="F16" s="120">
        <v>0</v>
      </c>
      <c r="G16" s="121">
        <v>240745</v>
      </c>
      <c r="H16" s="120">
        <f t="shared" si="0"/>
        <v>1375238</v>
      </c>
      <c r="I16" s="122">
        <v>155533</v>
      </c>
      <c r="J16" s="120">
        <v>88414</v>
      </c>
      <c r="K16" s="121">
        <f t="shared" si="1"/>
        <v>1131291</v>
      </c>
      <c r="L16" s="145">
        <f t="shared" si="2"/>
        <v>96.124649502931433</v>
      </c>
      <c r="M16" s="101">
        <v>636478</v>
      </c>
      <c r="N16" s="103">
        <f t="shared" si="3"/>
        <v>1767769</v>
      </c>
      <c r="O16" s="112">
        <f t="shared" si="4"/>
        <v>150.20553997790807</v>
      </c>
      <c r="P16" s="79">
        <v>11769</v>
      </c>
      <c r="Q16" s="48">
        <v>0.53</v>
      </c>
      <c r="R16" s="52" t="s">
        <v>81</v>
      </c>
      <c r="S16" s="174">
        <v>114706</v>
      </c>
      <c r="T16" s="169">
        <f t="shared" si="5"/>
        <v>0.10260143322929925</v>
      </c>
      <c r="U16" s="31"/>
      <c r="V16" s="143">
        <f t="shared" si="6"/>
        <v>36.004591097592503</v>
      </c>
      <c r="W16" s="31"/>
      <c r="X16" s="31"/>
      <c r="Y16" s="161"/>
    </row>
    <row r="17" spans="1:25" s="3" customFormat="1">
      <c r="A17" s="42" t="s">
        <v>6</v>
      </c>
      <c r="B17" s="119">
        <v>528361</v>
      </c>
      <c r="C17" s="119">
        <v>733716</v>
      </c>
      <c r="D17" s="119">
        <v>0</v>
      </c>
      <c r="E17" s="120">
        <v>279034</v>
      </c>
      <c r="F17" s="120">
        <v>10127</v>
      </c>
      <c r="G17" s="121">
        <v>51649</v>
      </c>
      <c r="H17" s="120">
        <f t="shared" si="0"/>
        <v>1602887</v>
      </c>
      <c r="I17" s="122">
        <v>50077</v>
      </c>
      <c r="J17" s="120">
        <v>140060</v>
      </c>
      <c r="K17" s="121">
        <f t="shared" si="1"/>
        <v>1412750</v>
      </c>
      <c r="L17" s="145">
        <f t="shared" si="2"/>
        <v>155.3838539375275</v>
      </c>
      <c r="M17" s="101">
        <v>411122</v>
      </c>
      <c r="N17" s="103">
        <f t="shared" si="3"/>
        <v>1823872</v>
      </c>
      <c r="O17" s="112">
        <f t="shared" si="4"/>
        <v>200.6018477782666</v>
      </c>
      <c r="P17" s="79">
        <v>9092</v>
      </c>
      <c r="Q17" s="48">
        <v>0.33</v>
      </c>
      <c r="R17" s="52" t="s">
        <v>129</v>
      </c>
      <c r="S17" s="174">
        <v>88166</v>
      </c>
      <c r="T17" s="169">
        <f t="shared" si="5"/>
        <v>0.1031236531089082</v>
      </c>
      <c r="U17" s="31"/>
      <c r="V17" s="143">
        <f t="shared" si="6"/>
        <v>22.541165169485577</v>
      </c>
      <c r="W17" s="31"/>
      <c r="X17" s="31"/>
      <c r="Y17" s="161"/>
    </row>
    <row r="18" spans="1:25" s="3" customFormat="1">
      <c r="A18" s="12" t="s">
        <v>27</v>
      </c>
      <c r="B18" s="123">
        <v>297160</v>
      </c>
      <c r="C18" s="123">
        <v>107637</v>
      </c>
      <c r="D18" s="123">
        <v>0</v>
      </c>
      <c r="E18" s="124">
        <v>53303</v>
      </c>
      <c r="F18" s="124">
        <v>153012</v>
      </c>
      <c r="G18" s="125">
        <v>24365</v>
      </c>
      <c r="H18" s="124">
        <f t="shared" si="0"/>
        <v>635477</v>
      </c>
      <c r="I18" s="126">
        <v>351296</v>
      </c>
      <c r="J18" s="124">
        <v>81543</v>
      </c>
      <c r="K18" s="125">
        <f t="shared" si="1"/>
        <v>202638</v>
      </c>
      <c r="L18" s="146">
        <f t="shared" si="2"/>
        <v>20.35539929683576</v>
      </c>
      <c r="M18" s="104">
        <v>254820</v>
      </c>
      <c r="N18" s="106">
        <f t="shared" si="3"/>
        <v>457458</v>
      </c>
      <c r="O18" s="113">
        <f t="shared" si="4"/>
        <v>45.952586639879456</v>
      </c>
      <c r="P18" s="80">
        <v>9955</v>
      </c>
      <c r="Q18" s="14">
        <v>0.47</v>
      </c>
      <c r="R18" s="21" t="s">
        <v>145</v>
      </c>
      <c r="S18" s="175">
        <v>93399</v>
      </c>
      <c r="T18" s="170">
        <f t="shared" si="5"/>
        <v>0.10658572361588455</v>
      </c>
      <c r="U18" s="31"/>
      <c r="V18" s="143">
        <f t="shared" si="6"/>
        <v>55.703474417323562</v>
      </c>
      <c r="W18" s="31"/>
      <c r="X18" s="31"/>
      <c r="Y18" s="161"/>
    </row>
    <row r="19" spans="1:25" s="3" customFormat="1">
      <c r="A19" s="41" t="s">
        <v>36</v>
      </c>
      <c r="B19" s="115">
        <v>387071</v>
      </c>
      <c r="C19" s="115">
        <v>640697</v>
      </c>
      <c r="D19" s="115">
        <v>198207</v>
      </c>
      <c r="E19" s="116">
        <v>130208</v>
      </c>
      <c r="F19" s="116">
        <v>0</v>
      </c>
      <c r="G19" s="117">
        <v>307067</v>
      </c>
      <c r="H19" s="116">
        <f t="shared" si="0"/>
        <v>1663250</v>
      </c>
      <c r="I19" s="118">
        <v>52858</v>
      </c>
      <c r="J19" s="116">
        <v>59031</v>
      </c>
      <c r="K19" s="117">
        <f t="shared" si="1"/>
        <v>1551361</v>
      </c>
      <c r="L19" s="144">
        <f t="shared" si="2"/>
        <v>126.29119179420384</v>
      </c>
      <c r="M19" s="95">
        <v>586798</v>
      </c>
      <c r="N19" s="97">
        <f t="shared" si="3"/>
        <v>2138159</v>
      </c>
      <c r="O19" s="111">
        <f t="shared" si="4"/>
        <v>174.06048518397915</v>
      </c>
      <c r="P19" s="78">
        <v>12284</v>
      </c>
      <c r="Q19" s="47">
        <v>0.23</v>
      </c>
      <c r="R19" s="51" t="s">
        <v>68</v>
      </c>
      <c r="S19" s="173">
        <v>112922</v>
      </c>
      <c r="T19" s="168">
        <f t="shared" si="5"/>
        <v>0.10878305378934132</v>
      </c>
      <c r="U19" s="31"/>
      <c r="V19" s="143">
        <f t="shared" si="6"/>
        <v>27.444076890446407</v>
      </c>
      <c r="W19" s="31"/>
      <c r="X19" s="31"/>
      <c r="Y19" s="161"/>
    </row>
    <row r="20" spans="1:25" s="3" customFormat="1">
      <c r="A20" s="42" t="s">
        <v>3</v>
      </c>
      <c r="B20" s="119">
        <v>498177</v>
      </c>
      <c r="C20" s="119">
        <v>209567</v>
      </c>
      <c r="D20" s="119">
        <v>0</v>
      </c>
      <c r="E20" s="120">
        <v>76</v>
      </c>
      <c r="F20" s="120">
        <v>815721</v>
      </c>
      <c r="G20" s="121">
        <v>253138</v>
      </c>
      <c r="H20" s="120">
        <f t="shared" si="0"/>
        <v>1776679</v>
      </c>
      <c r="I20" s="122">
        <v>118432</v>
      </c>
      <c r="J20" s="120">
        <v>126331</v>
      </c>
      <c r="K20" s="121">
        <f t="shared" si="1"/>
        <v>1531916</v>
      </c>
      <c r="L20" s="145">
        <f t="shared" si="2"/>
        <v>225.77980840088429</v>
      </c>
      <c r="M20" s="101">
        <v>553997</v>
      </c>
      <c r="N20" s="103">
        <f t="shared" si="3"/>
        <v>2085913</v>
      </c>
      <c r="O20" s="112">
        <f t="shared" si="4"/>
        <v>307.43006632277081</v>
      </c>
      <c r="P20" s="79">
        <v>6785</v>
      </c>
      <c r="Q20" s="48">
        <v>0.28000000000000003</v>
      </c>
      <c r="R20" s="50" t="s">
        <v>68</v>
      </c>
      <c r="S20" s="174">
        <v>60593</v>
      </c>
      <c r="T20" s="169">
        <f t="shared" si="5"/>
        <v>0.11197663096397274</v>
      </c>
      <c r="U20" s="31"/>
      <c r="V20" s="143">
        <f t="shared" si="6"/>
        <v>26.55896962145593</v>
      </c>
      <c r="W20" s="31"/>
      <c r="X20" s="31"/>
      <c r="Y20" s="161"/>
    </row>
    <row r="21" spans="1:25" s="3" customFormat="1">
      <c r="A21" s="42" t="s">
        <v>1</v>
      </c>
      <c r="B21" s="119">
        <v>585386</v>
      </c>
      <c r="C21" s="119">
        <v>181498</v>
      </c>
      <c r="D21" s="119">
        <v>0</v>
      </c>
      <c r="E21" s="120">
        <v>87791</v>
      </c>
      <c r="F21" s="120">
        <v>48546</v>
      </c>
      <c r="G21" s="121">
        <v>143530</v>
      </c>
      <c r="H21" s="120">
        <f t="shared" si="0"/>
        <v>1046751</v>
      </c>
      <c r="I21" s="122">
        <v>285820</v>
      </c>
      <c r="J21" s="120">
        <v>124638</v>
      </c>
      <c r="K21" s="121">
        <f t="shared" si="1"/>
        <v>636293</v>
      </c>
      <c r="L21" s="145">
        <f t="shared" si="2"/>
        <v>58.183339429407461</v>
      </c>
      <c r="M21" s="101">
        <v>776333</v>
      </c>
      <c r="N21" s="103">
        <f t="shared" si="3"/>
        <v>1412626</v>
      </c>
      <c r="O21" s="112">
        <f t="shared" si="4"/>
        <v>129.17209217264082</v>
      </c>
      <c r="P21" s="79">
        <v>10936</v>
      </c>
      <c r="Q21" s="48">
        <v>0.56000000000000005</v>
      </c>
      <c r="R21" s="52" t="s">
        <v>74</v>
      </c>
      <c r="S21" s="174">
        <v>97323</v>
      </c>
      <c r="T21" s="169">
        <f t="shared" si="5"/>
        <v>0.11236809387297966</v>
      </c>
      <c r="U21" s="31"/>
      <c r="V21" s="143">
        <f t="shared" si="6"/>
        <v>54.956725984089204</v>
      </c>
      <c r="W21" s="31"/>
      <c r="X21" s="31"/>
      <c r="Y21" s="161"/>
    </row>
    <row r="22" spans="1:25" s="3" customFormat="1">
      <c r="A22" s="42" t="s">
        <v>13</v>
      </c>
      <c r="B22" s="119">
        <v>1380702</v>
      </c>
      <c r="C22" s="119">
        <v>1191681</v>
      </c>
      <c r="D22" s="119">
        <v>894083</v>
      </c>
      <c r="E22" s="120">
        <v>51635</v>
      </c>
      <c r="F22" s="120">
        <v>275</v>
      </c>
      <c r="G22" s="121">
        <v>70793</v>
      </c>
      <c r="H22" s="120">
        <f t="shared" si="0"/>
        <v>3589169</v>
      </c>
      <c r="I22" s="122">
        <v>154244</v>
      </c>
      <c r="J22" s="120">
        <v>214678</v>
      </c>
      <c r="K22" s="121">
        <f t="shared" si="1"/>
        <v>3220247</v>
      </c>
      <c r="L22" s="145">
        <f t="shared" si="2"/>
        <v>200.5384854900984</v>
      </c>
      <c r="M22" s="101">
        <v>1233078</v>
      </c>
      <c r="N22" s="103">
        <f t="shared" si="3"/>
        <v>4453325</v>
      </c>
      <c r="O22" s="112">
        <f t="shared" si="4"/>
        <v>277.3275003113713</v>
      </c>
      <c r="P22" s="79">
        <v>16058</v>
      </c>
      <c r="Q22" s="48">
        <v>0.38</v>
      </c>
      <c r="R22" s="52" t="s">
        <v>128</v>
      </c>
      <c r="S22" s="174">
        <v>139159</v>
      </c>
      <c r="T22" s="169">
        <f t="shared" si="5"/>
        <v>0.11539318333704611</v>
      </c>
      <c r="U22" s="31"/>
      <c r="V22" s="143">
        <f t="shared" si="6"/>
        <v>27.688929058624733</v>
      </c>
      <c r="W22" s="31"/>
      <c r="X22" s="31"/>
      <c r="Y22" s="161"/>
    </row>
    <row r="23" spans="1:25" s="3" customFormat="1">
      <c r="A23" s="12" t="s">
        <v>14</v>
      </c>
      <c r="B23" s="123">
        <v>793884</v>
      </c>
      <c r="C23" s="123">
        <v>214744</v>
      </c>
      <c r="D23" s="123">
        <v>149246</v>
      </c>
      <c r="E23" s="124">
        <v>496</v>
      </c>
      <c r="F23" s="124">
        <v>82900</v>
      </c>
      <c r="G23" s="125">
        <v>285138</v>
      </c>
      <c r="H23" s="124">
        <f t="shared" si="0"/>
        <v>1526408</v>
      </c>
      <c r="I23" s="126">
        <v>243437</v>
      </c>
      <c r="J23" s="124">
        <v>3259</v>
      </c>
      <c r="K23" s="125">
        <f t="shared" si="1"/>
        <v>1279712</v>
      </c>
      <c r="L23" s="146">
        <f t="shared" si="2"/>
        <v>114.38255273507329</v>
      </c>
      <c r="M23" s="104">
        <v>1084642</v>
      </c>
      <c r="N23" s="106">
        <f t="shared" si="3"/>
        <v>2364354</v>
      </c>
      <c r="O23" s="113">
        <f t="shared" si="4"/>
        <v>211.32946013585985</v>
      </c>
      <c r="P23" s="80">
        <v>11188</v>
      </c>
      <c r="Q23" s="14">
        <v>0.52</v>
      </c>
      <c r="R23" s="15" t="s">
        <v>88</v>
      </c>
      <c r="S23" s="175">
        <v>95472</v>
      </c>
      <c r="T23" s="170">
        <f t="shared" si="5"/>
        <v>0.11718619071560248</v>
      </c>
      <c r="U23" s="31"/>
      <c r="V23" s="143">
        <f t="shared" si="6"/>
        <v>45.874771713542053</v>
      </c>
      <c r="W23" s="31"/>
      <c r="X23" s="31"/>
      <c r="Y23" s="161"/>
    </row>
    <row r="24" spans="1:25" s="3" customFormat="1">
      <c r="A24" s="41" t="s">
        <v>37</v>
      </c>
      <c r="B24" s="115">
        <v>337210</v>
      </c>
      <c r="C24" s="115">
        <v>331888</v>
      </c>
      <c r="D24" s="115">
        <v>0</v>
      </c>
      <c r="E24" s="116">
        <v>44357</v>
      </c>
      <c r="F24" s="116">
        <v>15177</v>
      </c>
      <c r="G24" s="117">
        <v>128099</v>
      </c>
      <c r="H24" s="116">
        <f t="shared" si="0"/>
        <v>856731</v>
      </c>
      <c r="I24" s="118">
        <v>133045</v>
      </c>
      <c r="J24" s="116">
        <v>85361</v>
      </c>
      <c r="K24" s="117">
        <f t="shared" si="1"/>
        <v>638325</v>
      </c>
      <c r="L24" s="144">
        <f t="shared" si="2"/>
        <v>84.703423566878982</v>
      </c>
      <c r="M24" s="95">
        <v>425587</v>
      </c>
      <c r="N24" s="97">
        <f t="shared" si="3"/>
        <v>1063912</v>
      </c>
      <c r="O24" s="111">
        <f t="shared" si="4"/>
        <v>141.17728237791931</v>
      </c>
      <c r="P24" s="78">
        <v>7536</v>
      </c>
      <c r="Q24" s="47">
        <v>0.39</v>
      </c>
      <c r="R24" s="49" t="s">
        <v>73</v>
      </c>
      <c r="S24" s="160">
        <v>59757</v>
      </c>
      <c r="T24" s="168">
        <f t="shared" si="5"/>
        <v>0.1261107485315528</v>
      </c>
      <c r="U24" s="31"/>
      <c r="V24" s="143">
        <f t="shared" si="6"/>
        <v>40.002086638744558</v>
      </c>
      <c r="W24" s="31"/>
      <c r="X24" s="31"/>
      <c r="Y24" s="161"/>
    </row>
    <row r="25" spans="1:25" s="3" customFormat="1">
      <c r="A25" s="42" t="s">
        <v>32</v>
      </c>
      <c r="B25" s="119">
        <v>1027842</v>
      </c>
      <c r="C25" s="119">
        <v>652384</v>
      </c>
      <c r="D25" s="119">
        <v>1066944</v>
      </c>
      <c r="E25" s="120">
        <v>534359</v>
      </c>
      <c r="F25" s="120">
        <v>1056817</v>
      </c>
      <c r="G25" s="121">
        <v>812883</v>
      </c>
      <c r="H25" s="120">
        <f t="shared" si="0"/>
        <v>5151229</v>
      </c>
      <c r="I25" s="122">
        <v>539900</v>
      </c>
      <c r="J25" s="120">
        <v>336575</v>
      </c>
      <c r="K25" s="121">
        <f t="shared" si="1"/>
        <v>4274754</v>
      </c>
      <c r="L25" s="145">
        <f t="shared" si="2"/>
        <v>285.57378582403635</v>
      </c>
      <c r="M25" s="101">
        <v>1709923</v>
      </c>
      <c r="N25" s="103">
        <f t="shared" si="3"/>
        <v>5984677</v>
      </c>
      <c r="O25" s="112">
        <f t="shared" si="4"/>
        <v>399.80472977486806</v>
      </c>
      <c r="P25" s="79">
        <v>14969</v>
      </c>
      <c r="Q25" s="48">
        <v>0.2</v>
      </c>
      <c r="R25" s="52" t="s">
        <v>75</v>
      </c>
      <c r="S25" s="158">
        <v>113741</v>
      </c>
      <c r="T25" s="169">
        <f t="shared" si="5"/>
        <v>0.13160601717938122</v>
      </c>
      <c r="U25" s="31"/>
      <c r="V25" s="143">
        <f t="shared" si="6"/>
        <v>28.571683985618606</v>
      </c>
      <c r="W25" s="31"/>
      <c r="X25" s="31"/>
      <c r="Y25" s="161"/>
    </row>
    <row r="26" spans="1:25" s="3" customFormat="1">
      <c r="A26" s="42" t="s">
        <v>44</v>
      </c>
      <c r="B26" s="119">
        <v>352326</v>
      </c>
      <c r="C26" s="119">
        <v>109191</v>
      </c>
      <c r="D26" s="119">
        <v>1271</v>
      </c>
      <c r="E26" s="120">
        <v>134566</v>
      </c>
      <c r="F26" s="120">
        <v>344174</v>
      </c>
      <c r="G26" s="121">
        <v>81752</v>
      </c>
      <c r="H26" s="120">
        <f t="shared" si="0"/>
        <v>1023280</v>
      </c>
      <c r="I26" s="122">
        <v>0</v>
      </c>
      <c r="J26" s="120">
        <v>45601</v>
      </c>
      <c r="K26" s="121">
        <f t="shared" si="1"/>
        <v>977679</v>
      </c>
      <c r="L26" s="145">
        <f t="shared" si="2"/>
        <v>167.66918195849769</v>
      </c>
      <c r="M26" s="101">
        <v>293512</v>
      </c>
      <c r="N26" s="103">
        <f t="shared" si="3"/>
        <v>1271191</v>
      </c>
      <c r="O26" s="112">
        <f t="shared" si="4"/>
        <v>218.0056594066198</v>
      </c>
      <c r="P26" s="79">
        <v>5831</v>
      </c>
      <c r="Q26" s="48">
        <v>0.34</v>
      </c>
      <c r="R26" s="50" t="s">
        <v>146</v>
      </c>
      <c r="S26" s="158">
        <v>44223</v>
      </c>
      <c r="T26" s="169">
        <f t="shared" si="5"/>
        <v>0.13185446487122085</v>
      </c>
      <c r="U26" s="31"/>
      <c r="V26" s="143">
        <f t="shared" si="6"/>
        <v>23.08952785222677</v>
      </c>
      <c r="W26" s="31"/>
      <c r="X26" s="31"/>
      <c r="Y26" s="161"/>
    </row>
    <row r="27" spans="1:25" s="3" customFormat="1">
      <c r="A27" s="42" t="s">
        <v>24</v>
      </c>
      <c r="B27" s="119">
        <v>393524</v>
      </c>
      <c r="C27" s="119">
        <v>136429</v>
      </c>
      <c r="D27" s="119">
        <v>0</v>
      </c>
      <c r="E27" s="120">
        <v>0</v>
      </c>
      <c r="F27" s="120">
        <v>41936</v>
      </c>
      <c r="G27" s="121">
        <v>29343</v>
      </c>
      <c r="H27" s="120">
        <f t="shared" si="0"/>
        <v>601232</v>
      </c>
      <c r="I27" s="122">
        <v>125514</v>
      </c>
      <c r="J27" s="120">
        <v>23775</v>
      </c>
      <c r="K27" s="121">
        <f t="shared" si="1"/>
        <v>451943</v>
      </c>
      <c r="L27" s="145">
        <f t="shared" si="2"/>
        <v>41.24696541024003</v>
      </c>
      <c r="M27" s="101">
        <v>720261</v>
      </c>
      <c r="N27" s="103">
        <f t="shared" si="3"/>
        <v>1172204</v>
      </c>
      <c r="O27" s="112">
        <f t="shared" si="4"/>
        <v>106.98220315779866</v>
      </c>
      <c r="P27" s="79">
        <v>10957</v>
      </c>
      <c r="Q27" s="48">
        <v>0.65</v>
      </c>
      <c r="R27" s="52" t="s">
        <v>135</v>
      </c>
      <c r="S27" s="158">
        <v>74624</v>
      </c>
      <c r="T27" s="169">
        <f t="shared" si="5"/>
        <v>0.14682943825042882</v>
      </c>
      <c r="U27" s="31"/>
      <c r="V27" s="143">
        <f t="shared" si="6"/>
        <v>61.445021515026397</v>
      </c>
      <c r="W27" s="31"/>
      <c r="X27" s="31"/>
      <c r="Y27" s="161"/>
    </row>
    <row r="28" spans="1:25" s="3" customFormat="1">
      <c r="A28" s="12" t="s">
        <v>26</v>
      </c>
      <c r="B28" s="123">
        <v>103039</v>
      </c>
      <c r="C28" s="123">
        <v>99663</v>
      </c>
      <c r="D28" s="123">
        <v>0</v>
      </c>
      <c r="E28" s="124">
        <v>3373</v>
      </c>
      <c r="F28" s="124">
        <v>6804</v>
      </c>
      <c r="G28" s="125">
        <v>59433</v>
      </c>
      <c r="H28" s="124">
        <f t="shared" si="0"/>
        <v>272312</v>
      </c>
      <c r="I28" s="126">
        <v>0</v>
      </c>
      <c r="J28" s="124">
        <v>48290</v>
      </c>
      <c r="K28" s="125">
        <f t="shared" si="1"/>
        <v>224022</v>
      </c>
      <c r="L28" s="146">
        <f t="shared" si="2"/>
        <v>20.771627260083449</v>
      </c>
      <c r="M28" s="104">
        <v>332687</v>
      </c>
      <c r="N28" s="106">
        <f t="shared" si="3"/>
        <v>556709</v>
      </c>
      <c r="O28" s="113">
        <f t="shared" si="4"/>
        <v>51.618822438572089</v>
      </c>
      <c r="P28" s="80">
        <v>10785</v>
      </c>
      <c r="Q28" s="14">
        <v>0.38</v>
      </c>
      <c r="R28" s="21" t="s">
        <v>136</v>
      </c>
      <c r="S28" s="159">
        <v>73202</v>
      </c>
      <c r="T28" s="170">
        <f t="shared" si="5"/>
        <v>0.14733204010819376</v>
      </c>
      <c r="U28" s="31"/>
      <c r="V28" s="143">
        <f t="shared" si="6"/>
        <v>59.759587145169199</v>
      </c>
      <c r="W28" s="31"/>
      <c r="X28" s="31"/>
      <c r="Y28" s="161"/>
    </row>
    <row r="29" spans="1:25" s="3" customFormat="1">
      <c r="A29" s="41" t="s">
        <v>10</v>
      </c>
      <c r="B29" s="115">
        <v>791600</v>
      </c>
      <c r="C29" s="127">
        <v>338715</v>
      </c>
      <c r="D29" s="115">
        <v>28321</v>
      </c>
      <c r="E29" s="128">
        <v>0</v>
      </c>
      <c r="F29" s="116">
        <v>0</v>
      </c>
      <c r="G29" s="128">
        <v>192765</v>
      </c>
      <c r="H29" s="116">
        <f t="shared" si="0"/>
        <v>1351401</v>
      </c>
      <c r="I29" s="118">
        <v>105685</v>
      </c>
      <c r="J29" s="128">
        <v>222557</v>
      </c>
      <c r="K29" s="117">
        <f t="shared" si="1"/>
        <v>1023159</v>
      </c>
      <c r="L29" s="144">
        <f t="shared" si="2"/>
        <v>57.115049681813105</v>
      </c>
      <c r="M29" s="107">
        <v>1162924</v>
      </c>
      <c r="N29" s="97">
        <f t="shared" si="3"/>
        <v>2186083</v>
      </c>
      <c r="O29" s="111">
        <f t="shared" si="4"/>
        <v>122.03209780060288</v>
      </c>
      <c r="P29" s="78">
        <v>17914</v>
      </c>
      <c r="Q29" s="43">
        <v>0.59</v>
      </c>
      <c r="R29" s="49" t="s">
        <v>133</v>
      </c>
      <c r="S29" s="160">
        <v>118778</v>
      </c>
      <c r="T29" s="168">
        <f t="shared" si="5"/>
        <v>0.15081917526814731</v>
      </c>
      <c r="U29" s="31"/>
      <c r="V29" s="143">
        <f t="shared" si="6"/>
        <v>53.196699301902072</v>
      </c>
      <c r="W29" s="31"/>
      <c r="X29" s="31"/>
      <c r="Y29" s="161"/>
    </row>
    <row r="30" spans="1:25" s="3" customFormat="1">
      <c r="A30" s="42" t="s">
        <v>42</v>
      </c>
      <c r="B30" s="119">
        <v>727931</v>
      </c>
      <c r="C30" s="127">
        <v>291952</v>
      </c>
      <c r="D30" s="119">
        <v>33</v>
      </c>
      <c r="E30" s="128">
        <v>0</v>
      </c>
      <c r="F30" s="120">
        <v>4195</v>
      </c>
      <c r="G30" s="128">
        <v>107147</v>
      </c>
      <c r="H30" s="120">
        <f t="shared" si="0"/>
        <v>1131258</v>
      </c>
      <c r="I30" s="122">
        <v>29467</v>
      </c>
      <c r="J30" s="128">
        <v>28900</v>
      </c>
      <c r="K30" s="121">
        <f t="shared" si="1"/>
        <v>1072891</v>
      </c>
      <c r="L30" s="145">
        <f t="shared" si="2"/>
        <v>77.264222958375342</v>
      </c>
      <c r="M30" s="107">
        <v>644132</v>
      </c>
      <c r="N30" s="103">
        <f t="shared" si="3"/>
        <v>1717023</v>
      </c>
      <c r="O30" s="112">
        <f t="shared" si="4"/>
        <v>123.6513754861011</v>
      </c>
      <c r="P30" s="79">
        <v>13886</v>
      </c>
      <c r="Q30" s="43">
        <v>0.64</v>
      </c>
      <c r="R30" s="52" t="s">
        <v>147</v>
      </c>
      <c r="S30" s="158">
        <v>91056</v>
      </c>
      <c r="T30" s="169">
        <f t="shared" si="5"/>
        <v>0.15249956070989282</v>
      </c>
      <c r="U30" s="31"/>
      <c r="V30" s="143">
        <f t="shared" si="6"/>
        <v>37.514465443969009</v>
      </c>
      <c r="W30" s="31"/>
      <c r="X30" s="31"/>
      <c r="Y30" s="161"/>
    </row>
    <row r="31" spans="1:25" s="3" customFormat="1">
      <c r="A31" s="42" t="s">
        <v>35</v>
      </c>
      <c r="B31" s="119">
        <v>1799145</v>
      </c>
      <c r="C31" s="127">
        <v>738306</v>
      </c>
      <c r="D31" s="119">
        <v>190736</v>
      </c>
      <c r="E31" s="128">
        <v>22627</v>
      </c>
      <c r="F31" s="120">
        <v>0</v>
      </c>
      <c r="G31" s="128">
        <v>214187</v>
      </c>
      <c r="H31" s="120">
        <f t="shared" si="0"/>
        <v>2965001</v>
      </c>
      <c r="I31" s="122">
        <v>285153</v>
      </c>
      <c r="J31" s="128">
        <v>300320</v>
      </c>
      <c r="K31" s="121">
        <f t="shared" si="1"/>
        <v>2379528</v>
      </c>
      <c r="L31" s="145">
        <f t="shared" si="2"/>
        <v>123.5091871691062</v>
      </c>
      <c r="M31" s="107">
        <v>1119873</v>
      </c>
      <c r="N31" s="103">
        <f t="shared" si="3"/>
        <v>3499401</v>
      </c>
      <c r="O31" s="112">
        <f t="shared" si="4"/>
        <v>181.6360946745562</v>
      </c>
      <c r="P31" s="79">
        <v>19266</v>
      </c>
      <c r="Q31" s="43">
        <v>0.61</v>
      </c>
      <c r="R31" s="52" t="s">
        <v>83</v>
      </c>
      <c r="S31" s="158">
        <v>125162</v>
      </c>
      <c r="T31" s="169">
        <f t="shared" si="5"/>
        <v>0.15392850865278598</v>
      </c>
      <c r="U31" s="31"/>
      <c r="V31" s="143">
        <f t="shared" si="6"/>
        <v>32.001848316326139</v>
      </c>
      <c r="W31" s="31"/>
      <c r="X31" s="31"/>
      <c r="Y31" s="161"/>
    </row>
    <row r="32" spans="1:25" s="3" customFormat="1">
      <c r="A32" s="42" t="s">
        <v>28</v>
      </c>
      <c r="B32" s="119">
        <v>291505</v>
      </c>
      <c r="C32" s="127">
        <v>214595</v>
      </c>
      <c r="D32" s="119">
        <v>628</v>
      </c>
      <c r="E32" s="128">
        <v>47</v>
      </c>
      <c r="F32" s="120">
        <v>0</v>
      </c>
      <c r="G32" s="128">
        <v>104287</v>
      </c>
      <c r="H32" s="120">
        <f t="shared" si="0"/>
        <v>611062</v>
      </c>
      <c r="I32" s="122">
        <v>0</v>
      </c>
      <c r="J32" s="128">
        <v>94487</v>
      </c>
      <c r="K32" s="121">
        <f t="shared" si="1"/>
        <v>516575</v>
      </c>
      <c r="L32" s="145">
        <f t="shared" si="2"/>
        <v>95.96414638677318</v>
      </c>
      <c r="M32" s="107">
        <v>231317</v>
      </c>
      <c r="N32" s="103">
        <f t="shared" si="3"/>
        <v>747892</v>
      </c>
      <c r="O32" s="112">
        <f t="shared" si="4"/>
        <v>138.93590934423185</v>
      </c>
      <c r="P32" s="79">
        <v>5383</v>
      </c>
      <c r="Q32" s="43">
        <v>0.48</v>
      </c>
      <c r="R32" s="50" t="s">
        <v>82</v>
      </c>
      <c r="S32" s="158">
        <v>33871</v>
      </c>
      <c r="T32" s="169">
        <f t="shared" si="5"/>
        <v>0.15892651530808066</v>
      </c>
      <c r="U32" s="31"/>
      <c r="V32" s="143">
        <f t="shared" si="6"/>
        <v>30.929198333449214</v>
      </c>
      <c r="W32" s="31"/>
      <c r="X32" s="31"/>
      <c r="Y32" s="161"/>
    </row>
    <row r="33" spans="1:25" s="3" customFormat="1">
      <c r="A33" s="12" t="s">
        <v>20</v>
      </c>
      <c r="B33" s="123">
        <v>392413</v>
      </c>
      <c r="C33" s="127">
        <v>450330</v>
      </c>
      <c r="D33" s="123">
        <v>243087</v>
      </c>
      <c r="E33" s="128">
        <v>60741</v>
      </c>
      <c r="F33" s="124">
        <v>190760</v>
      </c>
      <c r="G33" s="128">
        <v>127991</v>
      </c>
      <c r="H33" s="124">
        <f t="shared" si="0"/>
        <v>1465322</v>
      </c>
      <c r="I33" s="126">
        <v>46516</v>
      </c>
      <c r="J33" s="128">
        <v>106289</v>
      </c>
      <c r="K33" s="125">
        <f t="shared" si="1"/>
        <v>1312517</v>
      </c>
      <c r="L33" s="146">
        <f t="shared" si="2"/>
        <v>254.85766990291262</v>
      </c>
      <c r="M33" s="107">
        <v>540805</v>
      </c>
      <c r="N33" s="106">
        <f t="shared" si="3"/>
        <v>1853322</v>
      </c>
      <c r="O33" s="113">
        <f t="shared" si="4"/>
        <v>359.86834951456308</v>
      </c>
      <c r="P33" s="80">
        <v>5150</v>
      </c>
      <c r="Q33" s="43">
        <v>0.27</v>
      </c>
      <c r="R33" s="15" t="s">
        <v>75</v>
      </c>
      <c r="S33" s="159">
        <v>31299</v>
      </c>
      <c r="T33" s="170">
        <f t="shared" si="5"/>
        <v>0.16454199814690565</v>
      </c>
      <c r="U33" s="31"/>
      <c r="V33" s="143">
        <f t="shared" si="6"/>
        <v>29.18030433999057</v>
      </c>
      <c r="W33" s="31"/>
      <c r="X33" s="31"/>
      <c r="Y33" s="161"/>
    </row>
    <row r="34" spans="1:25" s="3" customFormat="1">
      <c r="A34" s="41" t="s">
        <v>4</v>
      </c>
      <c r="B34" s="115">
        <v>408704</v>
      </c>
      <c r="C34" s="115">
        <v>140751</v>
      </c>
      <c r="D34" s="127">
        <v>0</v>
      </c>
      <c r="E34" s="116">
        <v>0</v>
      </c>
      <c r="F34" s="128">
        <v>6056</v>
      </c>
      <c r="G34" s="117">
        <v>21749</v>
      </c>
      <c r="H34" s="116">
        <f t="shared" si="0"/>
        <v>577260</v>
      </c>
      <c r="I34" s="118">
        <v>134759</v>
      </c>
      <c r="J34" s="116">
        <v>40021</v>
      </c>
      <c r="K34" s="128">
        <f t="shared" si="1"/>
        <v>402480</v>
      </c>
      <c r="L34" s="144">
        <f t="shared" si="2"/>
        <v>24.483241073057972</v>
      </c>
      <c r="M34" s="95">
        <v>454567</v>
      </c>
      <c r="N34" s="108">
        <f t="shared" si="3"/>
        <v>857047</v>
      </c>
      <c r="O34" s="111">
        <f t="shared" si="4"/>
        <v>52.134983879798042</v>
      </c>
      <c r="P34" s="78">
        <v>16439</v>
      </c>
      <c r="Q34" s="47">
        <v>0.71</v>
      </c>
      <c r="R34" s="51" t="s">
        <v>133</v>
      </c>
      <c r="S34" s="160">
        <v>99559</v>
      </c>
      <c r="T34" s="168">
        <f t="shared" si="5"/>
        <v>0.16511817113470403</v>
      </c>
      <c r="U34" s="31"/>
      <c r="V34" s="143">
        <f t="shared" si="6"/>
        <v>53.038748166669968</v>
      </c>
      <c r="W34" s="31"/>
      <c r="X34" s="31"/>
      <c r="Y34" s="161"/>
    </row>
    <row r="35" spans="1:25" s="3" customFormat="1">
      <c r="A35" s="42" t="s">
        <v>39</v>
      </c>
      <c r="B35" s="119">
        <v>60521</v>
      </c>
      <c r="C35" s="119">
        <v>23660</v>
      </c>
      <c r="D35" s="127">
        <v>11992</v>
      </c>
      <c r="E35" s="120">
        <v>16142</v>
      </c>
      <c r="F35" s="128">
        <v>0</v>
      </c>
      <c r="G35" s="121">
        <v>82346</v>
      </c>
      <c r="H35" s="120">
        <f t="shared" si="0"/>
        <v>194661</v>
      </c>
      <c r="I35" s="122">
        <v>17411</v>
      </c>
      <c r="J35" s="120">
        <v>23398</v>
      </c>
      <c r="K35" s="128">
        <f t="shared" si="1"/>
        <v>153852</v>
      </c>
      <c r="L35" s="145">
        <f t="shared" si="2"/>
        <v>139.23257918552036</v>
      </c>
      <c r="M35" s="101">
        <v>198220</v>
      </c>
      <c r="N35" s="108">
        <f t="shared" si="3"/>
        <v>352072</v>
      </c>
      <c r="O35" s="112">
        <f t="shared" si="4"/>
        <v>318.61719457013572</v>
      </c>
      <c r="P35" s="79">
        <v>1105</v>
      </c>
      <c r="Q35" s="48">
        <v>0.31</v>
      </c>
      <c r="R35" s="52" t="s">
        <v>72</v>
      </c>
      <c r="S35" s="158">
        <v>6511</v>
      </c>
      <c r="T35" s="169">
        <f t="shared" si="5"/>
        <v>0.16971279373368145</v>
      </c>
      <c r="U35" s="31"/>
      <c r="V35" s="143">
        <f t="shared" si="6"/>
        <v>56.30098388965893</v>
      </c>
      <c r="W35" s="31"/>
      <c r="X35" s="31"/>
      <c r="Y35" s="161"/>
    </row>
    <row r="36" spans="1:25" s="3" customFormat="1">
      <c r="A36" s="42" t="s">
        <v>7</v>
      </c>
      <c r="B36" s="119">
        <v>341355</v>
      </c>
      <c r="C36" s="119">
        <v>161592</v>
      </c>
      <c r="D36" s="127">
        <v>183</v>
      </c>
      <c r="E36" s="120">
        <v>23</v>
      </c>
      <c r="F36" s="128">
        <v>7</v>
      </c>
      <c r="G36" s="121">
        <v>88676</v>
      </c>
      <c r="H36" s="120">
        <f t="shared" ref="H36:H53" si="7">SUM(B36:G36)</f>
        <v>591836</v>
      </c>
      <c r="I36" s="122">
        <v>0</v>
      </c>
      <c r="J36" s="120">
        <v>8642</v>
      </c>
      <c r="K36" s="128">
        <f t="shared" ref="K36:K53" si="8">(H36-I36-J36)</f>
        <v>583194</v>
      </c>
      <c r="L36" s="145">
        <f t="shared" ref="L36:L53" si="9">(K36/P36)</f>
        <v>156.89911218724777</v>
      </c>
      <c r="M36" s="101">
        <v>392563</v>
      </c>
      <c r="N36" s="108">
        <f t="shared" ref="N36:N53" si="10">(K36+M36)</f>
        <v>975757</v>
      </c>
      <c r="O36" s="112">
        <f t="shared" ref="O36:O53" si="11">N36/P36</f>
        <v>262.51197202044659</v>
      </c>
      <c r="P36" s="79">
        <v>3717</v>
      </c>
      <c r="Q36" s="48">
        <v>0.57999999999999996</v>
      </c>
      <c r="R36" s="52" t="s">
        <v>73</v>
      </c>
      <c r="S36" s="158">
        <v>21296</v>
      </c>
      <c r="T36" s="169">
        <f t="shared" ref="T36:T53" si="12">(P36/S36)</f>
        <v>0.17453981968444779</v>
      </c>
      <c r="U36" s="31"/>
      <c r="V36" s="143">
        <f t="shared" si="6"/>
        <v>40.23163554040606</v>
      </c>
      <c r="W36" s="31"/>
      <c r="X36" s="31"/>
      <c r="Y36" s="161"/>
    </row>
    <row r="37" spans="1:25" s="3" customFormat="1">
      <c r="A37" s="42" t="s">
        <v>31</v>
      </c>
      <c r="B37" s="119">
        <v>153683</v>
      </c>
      <c r="C37" s="119">
        <v>172094</v>
      </c>
      <c r="D37" s="127">
        <v>0</v>
      </c>
      <c r="E37" s="120">
        <v>0</v>
      </c>
      <c r="F37" s="128">
        <v>1989</v>
      </c>
      <c r="G37" s="121">
        <v>44475</v>
      </c>
      <c r="H37" s="120">
        <f t="shared" si="7"/>
        <v>372241</v>
      </c>
      <c r="I37" s="122">
        <v>384</v>
      </c>
      <c r="J37" s="120">
        <v>36435</v>
      </c>
      <c r="K37" s="128">
        <f t="shared" si="8"/>
        <v>335422</v>
      </c>
      <c r="L37" s="145">
        <f t="shared" si="9"/>
        <v>27.991487941250103</v>
      </c>
      <c r="M37" s="101">
        <v>260340</v>
      </c>
      <c r="N37" s="108">
        <f t="shared" si="10"/>
        <v>595762</v>
      </c>
      <c r="O37" s="112">
        <f t="shared" si="11"/>
        <v>49.717266127013268</v>
      </c>
      <c r="P37" s="79">
        <v>11983</v>
      </c>
      <c r="Q37" s="48">
        <v>0.41</v>
      </c>
      <c r="R37" s="52" t="s">
        <v>85</v>
      </c>
      <c r="S37" s="158">
        <v>68339</v>
      </c>
      <c r="T37" s="169">
        <f t="shared" si="12"/>
        <v>0.17534643468590411</v>
      </c>
      <c r="U37" s="31"/>
      <c r="V37" s="143">
        <f t="shared" si="6"/>
        <v>43.698658189008363</v>
      </c>
      <c r="W37" s="31"/>
      <c r="X37" s="31"/>
      <c r="Y37" s="161"/>
    </row>
    <row r="38" spans="1:25" s="3" customFormat="1">
      <c r="A38" s="12" t="s">
        <v>45</v>
      </c>
      <c r="B38" s="123">
        <v>61969</v>
      </c>
      <c r="C38" s="123">
        <v>120782</v>
      </c>
      <c r="D38" s="127">
        <v>0</v>
      </c>
      <c r="E38" s="124">
        <v>10198</v>
      </c>
      <c r="F38" s="128">
        <v>0</v>
      </c>
      <c r="G38" s="125">
        <v>27105</v>
      </c>
      <c r="H38" s="124">
        <f t="shared" si="7"/>
        <v>220054</v>
      </c>
      <c r="I38" s="126">
        <v>41943</v>
      </c>
      <c r="J38" s="124">
        <v>77620</v>
      </c>
      <c r="K38" s="128">
        <f t="shared" si="8"/>
        <v>100491</v>
      </c>
      <c r="L38" s="146">
        <f t="shared" si="9"/>
        <v>38.165970375996963</v>
      </c>
      <c r="M38" s="104">
        <v>147654</v>
      </c>
      <c r="N38" s="108">
        <f t="shared" si="10"/>
        <v>248145</v>
      </c>
      <c r="O38" s="113">
        <f t="shared" si="11"/>
        <v>94.244208127611088</v>
      </c>
      <c r="P38" s="80">
        <v>2633</v>
      </c>
      <c r="Q38" s="14">
        <v>0.28000000000000003</v>
      </c>
      <c r="R38" s="15" t="s">
        <v>136</v>
      </c>
      <c r="S38" s="159">
        <v>14400</v>
      </c>
      <c r="T38" s="170">
        <f t="shared" si="12"/>
        <v>0.18284722222222222</v>
      </c>
      <c r="U38" s="31"/>
      <c r="V38" s="143">
        <f t="shared" si="6"/>
        <v>59.503113099196035</v>
      </c>
      <c r="W38" s="31"/>
      <c r="X38" s="31"/>
      <c r="Y38" s="161"/>
    </row>
    <row r="39" spans="1:25" s="3" customFormat="1">
      <c r="A39" s="41" t="s">
        <v>11</v>
      </c>
      <c r="B39" s="115">
        <v>78405</v>
      </c>
      <c r="C39" s="127">
        <v>96539</v>
      </c>
      <c r="D39" s="115">
        <v>0</v>
      </c>
      <c r="E39" s="128">
        <v>0</v>
      </c>
      <c r="F39" s="116">
        <v>0</v>
      </c>
      <c r="G39" s="128">
        <v>35417</v>
      </c>
      <c r="H39" s="116">
        <f t="shared" si="7"/>
        <v>210361</v>
      </c>
      <c r="I39" s="118">
        <v>0</v>
      </c>
      <c r="J39" s="128">
        <v>7359</v>
      </c>
      <c r="K39" s="117">
        <f t="shared" si="8"/>
        <v>203002</v>
      </c>
      <c r="L39" s="144">
        <f t="shared" si="9"/>
        <v>216.18956336528223</v>
      </c>
      <c r="M39" s="107">
        <v>192340</v>
      </c>
      <c r="N39" s="97">
        <f t="shared" si="10"/>
        <v>395342</v>
      </c>
      <c r="O39" s="111">
        <f t="shared" si="11"/>
        <v>421.02449414270501</v>
      </c>
      <c r="P39" s="81">
        <v>939</v>
      </c>
      <c r="Q39" s="43">
        <v>0.37</v>
      </c>
      <c r="R39" s="51" t="s">
        <v>132</v>
      </c>
      <c r="S39" s="160">
        <v>4341</v>
      </c>
      <c r="T39" s="168">
        <f t="shared" si="12"/>
        <v>0.21630960608154803</v>
      </c>
      <c r="U39" s="31"/>
      <c r="V39" s="143">
        <f t="shared" si="6"/>
        <v>48.651547267935101</v>
      </c>
      <c r="W39" s="31"/>
      <c r="X39" s="31"/>
      <c r="Y39" s="161"/>
    </row>
    <row r="40" spans="1:25" s="3" customFormat="1">
      <c r="A40" s="42" t="s">
        <v>50</v>
      </c>
      <c r="B40" s="119">
        <v>38044</v>
      </c>
      <c r="C40" s="127">
        <v>38544</v>
      </c>
      <c r="D40" s="119">
        <v>0</v>
      </c>
      <c r="E40" s="128">
        <v>169332</v>
      </c>
      <c r="F40" s="120">
        <v>74173</v>
      </c>
      <c r="G40" s="128">
        <v>44214</v>
      </c>
      <c r="H40" s="120">
        <f t="shared" si="7"/>
        <v>364307</v>
      </c>
      <c r="I40" s="122">
        <v>0</v>
      </c>
      <c r="J40" s="128">
        <v>38440</v>
      </c>
      <c r="K40" s="121">
        <f t="shared" si="8"/>
        <v>325867</v>
      </c>
      <c r="L40" s="145">
        <f t="shared" si="9"/>
        <v>48.255145861098768</v>
      </c>
      <c r="M40" s="107">
        <v>192882</v>
      </c>
      <c r="N40" s="103">
        <f t="shared" si="10"/>
        <v>518749</v>
      </c>
      <c r="O40" s="112">
        <f t="shared" si="11"/>
        <v>76.817562564786016</v>
      </c>
      <c r="P40" s="79">
        <v>6753</v>
      </c>
      <c r="Q40" s="43">
        <v>0.1</v>
      </c>
      <c r="R40" s="52" t="s">
        <v>71</v>
      </c>
      <c r="S40" s="158">
        <v>28052</v>
      </c>
      <c r="T40" s="169">
        <f t="shared" si="12"/>
        <v>0.24073149864537288</v>
      </c>
      <c r="U40" s="31"/>
      <c r="V40" s="143">
        <f t="shared" si="6"/>
        <v>37.182143965578732</v>
      </c>
      <c r="W40" s="31"/>
      <c r="X40" s="31"/>
      <c r="Y40" s="161"/>
    </row>
    <row r="41" spans="1:25" s="3" customFormat="1">
      <c r="A41" s="42" t="s">
        <v>29</v>
      </c>
      <c r="B41" s="119">
        <v>135691</v>
      </c>
      <c r="C41" s="127">
        <v>124310</v>
      </c>
      <c r="D41" s="119">
        <v>103029</v>
      </c>
      <c r="E41" s="128">
        <v>0</v>
      </c>
      <c r="F41" s="120">
        <v>0</v>
      </c>
      <c r="G41" s="128">
        <v>163169</v>
      </c>
      <c r="H41" s="120">
        <f t="shared" si="7"/>
        <v>526199</v>
      </c>
      <c r="I41" s="122">
        <v>4106</v>
      </c>
      <c r="J41" s="128">
        <v>61565</v>
      </c>
      <c r="K41" s="121">
        <f t="shared" si="8"/>
        <v>460528</v>
      </c>
      <c r="L41" s="145">
        <f t="shared" si="9"/>
        <v>115.42055137844612</v>
      </c>
      <c r="M41" s="107">
        <v>163357</v>
      </c>
      <c r="N41" s="103">
        <f t="shared" si="10"/>
        <v>623885</v>
      </c>
      <c r="O41" s="112">
        <f t="shared" si="11"/>
        <v>156.36215538847117</v>
      </c>
      <c r="P41" s="79">
        <v>3990</v>
      </c>
      <c r="Q41" s="43">
        <v>0.26</v>
      </c>
      <c r="R41" s="52" t="s">
        <v>62</v>
      </c>
      <c r="S41" s="158">
        <v>15838</v>
      </c>
      <c r="T41" s="169">
        <f t="shared" si="12"/>
        <v>0.25192574820053037</v>
      </c>
      <c r="U41" s="31"/>
      <c r="V41" s="143">
        <f t="shared" si="6"/>
        <v>26.183831956209879</v>
      </c>
      <c r="W41" s="31"/>
      <c r="X41" s="31"/>
      <c r="Y41" s="161"/>
    </row>
    <row r="42" spans="1:25" s="3" customFormat="1">
      <c r="A42" s="42" t="s">
        <v>25</v>
      </c>
      <c r="B42" s="119">
        <v>709099</v>
      </c>
      <c r="C42" s="127">
        <v>297032</v>
      </c>
      <c r="D42" s="119">
        <v>0</v>
      </c>
      <c r="E42" s="128">
        <v>1</v>
      </c>
      <c r="F42" s="120">
        <v>297098</v>
      </c>
      <c r="G42" s="128">
        <v>53014</v>
      </c>
      <c r="H42" s="120">
        <f t="shared" si="7"/>
        <v>1356244</v>
      </c>
      <c r="I42" s="122">
        <v>103216</v>
      </c>
      <c r="J42" s="128">
        <v>193413</v>
      </c>
      <c r="K42" s="121">
        <f t="shared" si="8"/>
        <v>1059615</v>
      </c>
      <c r="L42" s="145">
        <f t="shared" si="9"/>
        <v>31.456583048834794</v>
      </c>
      <c r="M42" s="107">
        <v>897197</v>
      </c>
      <c r="N42" s="103">
        <f t="shared" si="10"/>
        <v>1956812</v>
      </c>
      <c r="O42" s="112">
        <f t="shared" si="11"/>
        <v>58.091494730592252</v>
      </c>
      <c r="P42" s="79">
        <v>33685</v>
      </c>
      <c r="Q42" s="43">
        <v>0.52</v>
      </c>
      <c r="R42" s="52" t="s">
        <v>88</v>
      </c>
      <c r="S42" s="158">
        <v>129123</v>
      </c>
      <c r="T42" s="169">
        <f t="shared" si="12"/>
        <v>0.26087528945269239</v>
      </c>
      <c r="U42" s="31"/>
      <c r="V42" s="143">
        <f t="shared" si="6"/>
        <v>45.849933463204437</v>
      </c>
      <c r="W42" s="31"/>
      <c r="X42" s="31"/>
      <c r="Y42" s="161"/>
    </row>
    <row r="43" spans="1:25" s="30" customFormat="1">
      <c r="A43" s="12" t="s">
        <v>43</v>
      </c>
      <c r="B43" s="123">
        <v>1461034</v>
      </c>
      <c r="C43" s="127">
        <v>2226740</v>
      </c>
      <c r="D43" s="123">
        <v>342113</v>
      </c>
      <c r="E43" s="128">
        <v>0</v>
      </c>
      <c r="F43" s="124">
        <v>38908</v>
      </c>
      <c r="G43" s="128">
        <v>3162446</v>
      </c>
      <c r="H43" s="124">
        <f t="shared" si="7"/>
        <v>7231241</v>
      </c>
      <c r="I43" s="126">
        <v>0</v>
      </c>
      <c r="J43" s="128">
        <v>767562</v>
      </c>
      <c r="K43" s="125">
        <f t="shared" si="8"/>
        <v>6463679</v>
      </c>
      <c r="L43" s="146">
        <f t="shared" si="9"/>
        <v>80.821244138793375</v>
      </c>
      <c r="M43" s="107">
        <v>4095078</v>
      </c>
      <c r="N43" s="106">
        <f t="shared" si="10"/>
        <v>10558757</v>
      </c>
      <c r="O43" s="113">
        <f t="shared" si="11"/>
        <v>132.02572053766801</v>
      </c>
      <c r="P43" s="80">
        <v>79975</v>
      </c>
      <c r="Q43" s="43">
        <v>0.2</v>
      </c>
      <c r="R43" s="21" t="s">
        <v>61</v>
      </c>
      <c r="S43" s="159">
        <v>305854</v>
      </c>
      <c r="T43" s="170">
        <f t="shared" si="12"/>
        <v>0.26148096804357635</v>
      </c>
      <c r="U43" s="39"/>
      <c r="V43" s="143">
        <f t="shared" si="6"/>
        <v>38.783712893477897</v>
      </c>
      <c r="W43" s="39"/>
      <c r="X43" s="39"/>
      <c r="Y43" s="162"/>
    </row>
    <row r="44" spans="1:25" s="3" customFormat="1">
      <c r="A44" s="41" t="s">
        <v>18</v>
      </c>
      <c r="B44" s="115">
        <v>598131</v>
      </c>
      <c r="C44" s="115">
        <v>237516</v>
      </c>
      <c r="D44" s="127">
        <v>39808</v>
      </c>
      <c r="E44" s="116">
        <v>1104949</v>
      </c>
      <c r="F44" s="128">
        <v>78644</v>
      </c>
      <c r="G44" s="117">
        <v>57459</v>
      </c>
      <c r="H44" s="120">
        <f t="shared" si="7"/>
        <v>2116507</v>
      </c>
      <c r="I44" s="118">
        <v>0</v>
      </c>
      <c r="J44" s="116">
        <v>64885</v>
      </c>
      <c r="K44" s="128">
        <f t="shared" si="8"/>
        <v>2051622</v>
      </c>
      <c r="L44" s="144">
        <f t="shared" si="9"/>
        <v>122.99154726934836</v>
      </c>
      <c r="M44" s="95">
        <v>667604</v>
      </c>
      <c r="N44" s="108">
        <f t="shared" si="10"/>
        <v>2719226</v>
      </c>
      <c r="O44" s="111">
        <f t="shared" si="11"/>
        <v>163.01336850308735</v>
      </c>
      <c r="P44" s="78">
        <v>16681</v>
      </c>
      <c r="Q44" s="47">
        <v>0.28000000000000003</v>
      </c>
      <c r="R44" s="51" t="s">
        <v>77</v>
      </c>
      <c r="S44" s="160">
        <v>61004</v>
      </c>
      <c r="T44" s="168">
        <f t="shared" si="12"/>
        <v>0.27344108583043736</v>
      </c>
      <c r="U44" s="31"/>
      <c r="V44" s="143">
        <f t="shared" si="6"/>
        <v>24.551250980977677</v>
      </c>
      <c r="W44" s="31"/>
      <c r="X44" s="31"/>
      <c r="Y44" s="161"/>
    </row>
    <row r="45" spans="1:25" s="3" customFormat="1">
      <c r="A45" s="42" t="s">
        <v>38</v>
      </c>
      <c r="B45" s="119">
        <v>1350097</v>
      </c>
      <c r="C45" s="119">
        <v>537330</v>
      </c>
      <c r="D45" s="127">
        <v>779977</v>
      </c>
      <c r="E45" s="120">
        <v>2667404</v>
      </c>
      <c r="F45" s="128">
        <v>82772</v>
      </c>
      <c r="G45" s="121">
        <v>0</v>
      </c>
      <c r="H45" s="120">
        <f t="shared" si="7"/>
        <v>5417580</v>
      </c>
      <c r="I45" s="122">
        <v>2714483</v>
      </c>
      <c r="J45" s="120">
        <v>574906</v>
      </c>
      <c r="K45" s="128">
        <f t="shared" si="8"/>
        <v>2128191</v>
      </c>
      <c r="L45" s="145">
        <f t="shared" si="9"/>
        <v>53.376915552657323</v>
      </c>
      <c r="M45" s="101">
        <v>1430945</v>
      </c>
      <c r="N45" s="108">
        <f t="shared" si="10"/>
        <v>3559136</v>
      </c>
      <c r="O45" s="112">
        <f t="shared" si="11"/>
        <v>89.266283765142589</v>
      </c>
      <c r="P45" s="79">
        <v>39871</v>
      </c>
      <c r="Q45" s="48">
        <v>0.38</v>
      </c>
      <c r="R45" s="52" t="s">
        <v>73</v>
      </c>
      <c r="S45" s="158">
        <v>121582</v>
      </c>
      <c r="T45" s="169">
        <f t="shared" si="12"/>
        <v>0.32793505617607871</v>
      </c>
      <c r="U45" s="31"/>
      <c r="V45" s="143">
        <f t="shared" si="6"/>
        <v>40.204841849257797</v>
      </c>
      <c r="W45" s="31"/>
      <c r="X45" s="31"/>
      <c r="Y45" s="161"/>
    </row>
    <row r="46" spans="1:25" s="3" customFormat="1">
      <c r="A46" s="42" t="s">
        <v>17</v>
      </c>
      <c r="B46" s="119">
        <v>545641</v>
      </c>
      <c r="C46" s="119">
        <v>579938</v>
      </c>
      <c r="D46" s="127">
        <v>0</v>
      </c>
      <c r="E46" s="120">
        <v>9400</v>
      </c>
      <c r="F46" s="128">
        <v>0</v>
      </c>
      <c r="G46" s="121">
        <v>160499</v>
      </c>
      <c r="H46" s="120">
        <f t="shared" si="7"/>
        <v>1295478</v>
      </c>
      <c r="I46" s="122">
        <v>256011</v>
      </c>
      <c r="J46" s="120">
        <v>65591</v>
      </c>
      <c r="K46" s="128">
        <f t="shared" si="8"/>
        <v>973876</v>
      </c>
      <c r="L46" s="145">
        <f t="shared" si="9"/>
        <v>35.353250807710459</v>
      </c>
      <c r="M46" s="101">
        <v>678438</v>
      </c>
      <c r="N46" s="108">
        <f t="shared" si="10"/>
        <v>1652314</v>
      </c>
      <c r="O46" s="112">
        <f t="shared" si="11"/>
        <v>59.98163139361818</v>
      </c>
      <c r="P46" s="79">
        <v>27547</v>
      </c>
      <c r="Q46" s="48">
        <v>0.42</v>
      </c>
      <c r="R46" s="50" t="s">
        <v>76</v>
      </c>
      <c r="S46" s="158">
        <v>78589</v>
      </c>
      <c r="T46" s="169">
        <f t="shared" si="12"/>
        <v>0.35051979284632712</v>
      </c>
      <c r="U46" s="31"/>
      <c r="V46" s="143">
        <f t="shared" si="6"/>
        <v>41.059871186711483</v>
      </c>
      <c r="W46" s="31"/>
      <c r="X46" s="31"/>
      <c r="Y46" s="161"/>
    </row>
    <row r="47" spans="1:25" s="3" customFormat="1">
      <c r="A47" s="42" t="s">
        <v>19</v>
      </c>
      <c r="B47" s="119">
        <v>243710</v>
      </c>
      <c r="C47" s="119">
        <v>34698</v>
      </c>
      <c r="D47" s="127">
        <v>105909</v>
      </c>
      <c r="E47" s="120">
        <v>0</v>
      </c>
      <c r="F47" s="128">
        <v>0</v>
      </c>
      <c r="G47" s="121">
        <v>18568</v>
      </c>
      <c r="H47" s="120">
        <f t="shared" si="7"/>
        <v>402885</v>
      </c>
      <c r="I47" s="122">
        <v>0</v>
      </c>
      <c r="J47" s="120">
        <v>38118</v>
      </c>
      <c r="K47" s="128">
        <f t="shared" si="8"/>
        <v>364767</v>
      </c>
      <c r="L47" s="145">
        <f t="shared" si="9"/>
        <v>42.818053762178657</v>
      </c>
      <c r="M47" s="101">
        <v>144849</v>
      </c>
      <c r="N47" s="108">
        <f t="shared" si="10"/>
        <v>509616</v>
      </c>
      <c r="O47" s="112">
        <f t="shared" si="11"/>
        <v>59.821105763587276</v>
      </c>
      <c r="P47" s="79">
        <v>8519</v>
      </c>
      <c r="Q47" s="48">
        <v>0.6</v>
      </c>
      <c r="R47" s="52" t="s">
        <v>128</v>
      </c>
      <c r="S47" s="158">
        <v>22792</v>
      </c>
      <c r="T47" s="169">
        <f t="shared" si="12"/>
        <v>0.37377149877149879</v>
      </c>
      <c r="U47" s="31"/>
      <c r="V47" s="143">
        <f t="shared" si="6"/>
        <v>28.423165677686729</v>
      </c>
      <c r="W47" s="31"/>
      <c r="X47" s="31"/>
      <c r="Y47" s="161"/>
    </row>
    <row r="48" spans="1:25" s="3" customFormat="1">
      <c r="A48" s="12" t="s">
        <v>2</v>
      </c>
      <c r="B48" s="123">
        <v>30141</v>
      </c>
      <c r="C48" s="123">
        <v>37698</v>
      </c>
      <c r="D48" s="127">
        <v>23590</v>
      </c>
      <c r="E48" s="124">
        <v>109465</v>
      </c>
      <c r="F48" s="128">
        <v>0</v>
      </c>
      <c r="G48" s="125">
        <v>262786</v>
      </c>
      <c r="H48" s="124">
        <f t="shared" si="7"/>
        <v>463680</v>
      </c>
      <c r="I48" s="126">
        <v>0</v>
      </c>
      <c r="J48" s="124">
        <v>38167</v>
      </c>
      <c r="K48" s="128">
        <f t="shared" si="8"/>
        <v>425513</v>
      </c>
      <c r="L48" s="146">
        <f t="shared" si="9"/>
        <v>75.298708193240131</v>
      </c>
      <c r="M48" s="104">
        <v>317679</v>
      </c>
      <c r="N48" s="108">
        <f t="shared" si="10"/>
        <v>743192</v>
      </c>
      <c r="O48" s="113">
        <f t="shared" si="11"/>
        <v>131.51513006547515</v>
      </c>
      <c r="P48" s="80">
        <v>5651</v>
      </c>
      <c r="Q48" s="14">
        <v>7.0000000000000007E-2</v>
      </c>
      <c r="R48" s="21" t="s">
        <v>70</v>
      </c>
      <c r="S48" s="159">
        <v>14437</v>
      </c>
      <c r="T48" s="170">
        <f t="shared" si="12"/>
        <v>0.3914248112488744</v>
      </c>
      <c r="U48" s="31"/>
      <c r="V48" s="143">
        <f t="shared" si="6"/>
        <v>42.745212542653846</v>
      </c>
      <c r="W48" s="31"/>
      <c r="X48" s="31"/>
      <c r="Y48" s="161"/>
    </row>
    <row r="49" spans="1:25" s="3" customFormat="1">
      <c r="A49" s="180" t="s">
        <v>40</v>
      </c>
      <c r="B49" s="181">
        <v>521230</v>
      </c>
      <c r="C49" s="181">
        <v>261418</v>
      </c>
      <c r="D49" s="181">
        <v>11654</v>
      </c>
      <c r="E49" s="182">
        <v>2824</v>
      </c>
      <c r="F49" s="182">
        <v>2912</v>
      </c>
      <c r="G49" s="183">
        <v>182247</v>
      </c>
      <c r="H49" s="182">
        <f t="shared" si="7"/>
        <v>982285</v>
      </c>
      <c r="I49" s="184">
        <v>42842</v>
      </c>
      <c r="J49" s="182">
        <v>99531</v>
      </c>
      <c r="K49" s="183">
        <f t="shared" si="8"/>
        <v>839912</v>
      </c>
      <c r="L49" s="185">
        <f t="shared" si="9"/>
        <v>20.269614112990805</v>
      </c>
      <c r="M49" s="186">
        <v>416578</v>
      </c>
      <c r="N49" s="187">
        <f t="shared" si="10"/>
        <v>1256490</v>
      </c>
      <c r="O49" s="187">
        <f t="shared" si="11"/>
        <v>30.322899823828944</v>
      </c>
      <c r="P49" s="188">
        <v>41437</v>
      </c>
      <c r="Q49" s="189">
        <v>0.53</v>
      </c>
      <c r="R49" s="190" t="s">
        <v>65</v>
      </c>
      <c r="S49" s="191">
        <v>66249</v>
      </c>
      <c r="T49" s="189">
        <f t="shared" si="12"/>
        <v>0.62547359205421971</v>
      </c>
      <c r="U49" s="31"/>
      <c r="V49" s="143">
        <f t="shared" si="6"/>
        <v>33.154103892589674</v>
      </c>
      <c r="W49" s="31"/>
      <c r="X49" s="31"/>
      <c r="Y49" s="161"/>
    </row>
    <row r="50" spans="1:25" s="3" customFormat="1">
      <c r="A50" s="42" t="s">
        <v>33</v>
      </c>
      <c r="B50" s="119">
        <v>1374193</v>
      </c>
      <c r="C50" s="119">
        <v>597466</v>
      </c>
      <c r="D50" s="119">
        <v>2239</v>
      </c>
      <c r="E50" s="120">
        <v>0</v>
      </c>
      <c r="F50" s="120">
        <v>582323</v>
      </c>
      <c r="G50" s="121">
        <v>114728</v>
      </c>
      <c r="H50" s="120">
        <f t="shared" si="7"/>
        <v>2670949</v>
      </c>
      <c r="I50" s="122">
        <v>0</v>
      </c>
      <c r="J50" s="120">
        <v>353417</v>
      </c>
      <c r="K50" s="121">
        <f t="shared" si="8"/>
        <v>2317532</v>
      </c>
      <c r="L50" s="145">
        <f t="shared" si="9"/>
        <v>29.229290687115327</v>
      </c>
      <c r="M50" s="101">
        <v>856649</v>
      </c>
      <c r="N50" s="103">
        <f t="shared" si="10"/>
        <v>3174181</v>
      </c>
      <c r="O50" s="112">
        <f t="shared" si="11"/>
        <v>40.033561194632227</v>
      </c>
      <c r="P50" s="79">
        <v>79288</v>
      </c>
      <c r="Q50" s="48">
        <v>0.51</v>
      </c>
      <c r="R50" s="52" t="s">
        <v>68</v>
      </c>
      <c r="S50" s="158">
        <v>104411</v>
      </c>
      <c r="T50" s="169">
        <f t="shared" si="12"/>
        <v>0.759383589851644</v>
      </c>
      <c r="U50" s="31"/>
      <c r="V50" s="143">
        <f t="shared" si="6"/>
        <v>26.988032503502481</v>
      </c>
      <c r="W50" s="31"/>
      <c r="X50" s="31"/>
      <c r="Y50" s="161"/>
    </row>
    <row r="51" spans="1:25" s="3" customFormat="1">
      <c r="A51" s="42" t="s">
        <v>46</v>
      </c>
      <c r="B51" s="119">
        <v>689725</v>
      </c>
      <c r="C51" s="119">
        <v>505034</v>
      </c>
      <c r="D51" s="119">
        <v>129278</v>
      </c>
      <c r="E51" s="120">
        <v>423632</v>
      </c>
      <c r="F51" s="120">
        <v>568857</v>
      </c>
      <c r="G51" s="121">
        <v>398857</v>
      </c>
      <c r="H51" s="120">
        <f t="shared" si="7"/>
        <v>2715383</v>
      </c>
      <c r="I51" s="122">
        <v>0</v>
      </c>
      <c r="J51" s="120">
        <v>210243</v>
      </c>
      <c r="K51" s="121">
        <f t="shared" si="8"/>
        <v>2505140</v>
      </c>
      <c r="L51" s="145">
        <f t="shared" si="9"/>
        <v>43.396331006288221</v>
      </c>
      <c r="M51" s="101">
        <v>847481</v>
      </c>
      <c r="N51" s="103">
        <f t="shared" si="10"/>
        <v>3352621</v>
      </c>
      <c r="O51" s="112">
        <f t="shared" si="11"/>
        <v>58.07717359294611</v>
      </c>
      <c r="P51" s="79">
        <v>57727</v>
      </c>
      <c r="Q51" s="48">
        <v>0.25</v>
      </c>
      <c r="R51" s="52" t="s">
        <v>77</v>
      </c>
      <c r="S51" s="158">
        <v>72659</v>
      </c>
      <c r="T51" s="169">
        <f t="shared" si="12"/>
        <v>0.79449207943957389</v>
      </c>
      <c r="U51" s="31"/>
      <c r="V51" s="143">
        <f t="shared" si="6"/>
        <v>25.27816296563196</v>
      </c>
      <c r="W51" s="31"/>
      <c r="X51" s="31"/>
      <c r="Y51" s="161"/>
    </row>
    <row r="52" spans="1:25" s="3" customFormat="1">
      <c r="A52" s="42" t="s">
        <v>8</v>
      </c>
      <c r="B52" s="119">
        <v>21718</v>
      </c>
      <c r="C52" s="119">
        <v>105984</v>
      </c>
      <c r="D52" s="119">
        <v>146118</v>
      </c>
      <c r="E52" s="120">
        <v>20446</v>
      </c>
      <c r="F52" s="120">
        <v>0</v>
      </c>
      <c r="G52" s="121">
        <v>26361</v>
      </c>
      <c r="H52" s="120">
        <f t="shared" si="7"/>
        <v>320627</v>
      </c>
      <c r="I52" s="122">
        <v>0</v>
      </c>
      <c r="J52" s="120">
        <v>74424</v>
      </c>
      <c r="K52" s="121">
        <f t="shared" si="8"/>
        <v>246203</v>
      </c>
      <c r="L52" s="145">
        <f t="shared" si="9"/>
        <v>46.374646826144286</v>
      </c>
      <c r="M52" s="101">
        <v>134134</v>
      </c>
      <c r="N52" s="103">
        <f t="shared" si="10"/>
        <v>380337</v>
      </c>
      <c r="O52" s="112">
        <f t="shared" si="11"/>
        <v>71.640045206253532</v>
      </c>
      <c r="P52" s="79">
        <v>5309</v>
      </c>
      <c r="Q52" s="48">
        <v>0.25</v>
      </c>
      <c r="R52" s="52" t="s">
        <v>84</v>
      </c>
      <c r="S52" s="158">
        <v>6242</v>
      </c>
      <c r="T52" s="169">
        <f t="shared" si="12"/>
        <v>0.85052867670618393</v>
      </c>
      <c r="U52" s="31"/>
      <c r="V52" s="143">
        <f t="shared" si="6"/>
        <v>35.267144663811308</v>
      </c>
      <c r="W52" s="31"/>
      <c r="X52" s="31"/>
      <c r="Y52" s="161"/>
    </row>
    <row r="53" spans="1:25" s="41" customFormat="1">
      <c r="A53" s="42" t="s">
        <v>48</v>
      </c>
      <c r="B53" s="119">
        <v>356641</v>
      </c>
      <c r="C53" s="119">
        <v>260095</v>
      </c>
      <c r="D53" s="119">
        <v>56436</v>
      </c>
      <c r="E53" s="120">
        <v>10597</v>
      </c>
      <c r="F53" s="120">
        <v>3670</v>
      </c>
      <c r="G53" s="121">
        <v>90023</v>
      </c>
      <c r="H53" s="124">
        <f t="shared" si="7"/>
        <v>777462</v>
      </c>
      <c r="I53" s="122">
        <v>0</v>
      </c>
      <c r="J53" s="120">
        <v>38142</v>
      </c>
      <c r="K53" s="121">
        <f t="shared" si="8"/>
        <v>739320</v>
      </c>
      <c r="L53" s="146">
        <f t="shared" si="9"/>
        <v>21.60680363561972</v>
      </c>
      <c r="M53" s="101">
        <v>375285</v>
      </c>
      <c r="N53" s="103">
        <f t="shared" si="10"/>
        <v>1114605</v>
      </c>
      <c r="O53" s="113">
        <f t="shared" si="11"/>
        <v>32.57459742233393</v>
      </c>
      <c r="P53" s="80">
        <v>34217</v>
      </c>
      <c r="Q53" s="48">
        <v>0.46</v>
      </c>
      <c r="R53" s="52" t="s">
        <v>66</v>
      </c>
      <c r="S53" s="159">
        <v>38272</v>
      </c>
      <c r="T53" s="170">
        <f t="shared" si="12"/>
        <v>0.89404786789297663</v>
      </c>
      <c r="U53" s="31"/>
      <c r="V53" s="143">
        <f t="shared" si="6"/>
        <v>33.669775391282116</v>
      </c>
      <c r="W53" s="31"/>
      <c r="X53" s="31"/>
      <c r="Y53" s="163"/>
    </row>
    <row r="54" spans="1:25" s="8" customFormat="1">
      <c r="A54" s="8" t="s">
        <v>51</v>
      </c>
      <c r="B54" s="133">
        <v>29929960</v>
      </c>
      <c r="C54" s="133">
        <v>21508605</v>
      </c>
      <c r="D54" s="133">
        <v>7539330</v>
      </c>
      <c r="E54" s="134">
        <v>6819008</v>
      </c>
      <c r="F54" s="134">
        <v>7008655</v>
      </c>
      <c r="G54" s="135">
        <v>10616728</v>
      </c>
      <c r="H54" s="134">
        <f t="shared" ref="H54" si="13">SUM(B54:G54)</f>
        <v>83422286</v>
      </c>
      <c r="I54" s="136">
        <v>5677363</v>
      </c>
      <c r="J54" s="134">
        <v>8492753</v>
      </c>
      <c r="K54" s="135">
        <f t="shared" ref="K54" si="14">(H54-I54-J54)</f>
        <v>69252170</v>
      </c>
      <c r="L54" s="114">
        <f t="shared" ref="L54" si="15">(K54/P54)</f>
        <v>88.883859068629022</v>
      </c>
      <c r="M54" s="109">
        <v>35536692</v>
      </c>
      <c r="N54" s="110">
        <f t="shared" ref="N54" si="16">(K54+M54)</f>
        <v>104788862</v>
      </c>
      <c r="O54" s="157">
        <f t="shared" ref="O54" si="17">N54/P54</f>
        <v>134.49453557874094</v>
      </c>
      <c r="P54" s="9">
        <v>779131</v>
      </c>
      <c r="Q54" s="10">
        <v>0.36</v>
      </c>
      <c r="R54" s="11" t="s">
        <v>66</v>
      </c>
      <c r="S54" s="172">
        <f>SUM(S4:S53)</f>
        <v>4030630</v>
      </c>
      <c r="T54" s="171">
        <f t="shared" ref="T54" si="18">(P54/S54)</f>
        <v>0.19330253583186746</v>
      </c>
      <c r="U54" s="40"/>
      <c r="V54" s="143">
        <f t="shared" si="6"/>
        <v>33.912661442969004</v>
      </c>
      <c r="W54" s="40"/>
      <c r="X54" s="40"/>
      <c r="Y54" s="164"/>
    </row>
    <row r="55" spans="1:25" s="12" customFormat="1" ht="26.25" customHeight="1">
      <c r="A55" s="31" t="s">
        <v>105</v>
      </c>
      <c r="B55"/>
      <c r="C55"/>
      <c r="D55"/>
      <c r="E55" s="36"/>
      <c r="F55" s="31"/>
      <c r="G55" s="31"/>
      <c r="H55" s="31"/>
      <c r="I55" s="31"/>
      <c r="J55" s="31"/>
      <c r="K55" s="31"/>
      <c r="L55" s="90"/>
      <c r="M55" s="31"/>
      <c r="N55" s="90"/>
      <c r="O55" s="31"/>
      <c r="P55" s="31"/>
      <c r="Q55" s="31"/>
      <c r="R55" s="31"/>
      <c r="S55" s="90"/>
      <c r="T55" s="31"/>
      <c r="U55" s="31"/>
      <c r="V55" s="143"/>
      <c r="W55" s="31"/>
      <c r="X55" s="31"/>
      <c r="Y55" s="165"/>
    </row>
    <row r="56" spans="1:25" s="139" customFormat="1" ht="11.25" customHeight="1">
      <c r="A56" s="230" t="s">
        <v>151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1"/>
      <c r="T56" s="231"/>
      <c r="U56" s="138"/>
      <c r="V56" s="209"/>
      <c r="W56" s="138"/>
      <c r="X56" s="138"/>
      <c r="Y56" s="166"/>
    </row>
    <row r="57" spans="1:25" s="139" customFormat="1" ht="11.25" customHeight="1">
      <c r="A57" s="230" t="s">
        <v>116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1"/>
      <c r="T57" s="231"/>
      <c r="U57" s="138"/>
      <c r="V57" s="209"/>
      <c r="W57" s="138"/>
      <c r="X57" s="138"/>
      <c r="Y57" s="166"/>
    </row>
    <row r="58" spans="1:25" s="140" customFormat="1" ht="11.25" customHeight="1">
      <c r="A58" s="230" t="s">
        <v>150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1"/>
      <c r="T58" s="231"/>
      <c r="U58" s="138"/>
      <c r="V58" s="209"/>
      <c r="W58" s="138"/>
      <c r="X58" s="138"/>
    </row>
    <row r="59" spans="1:25" s="140" customFormat="1" ht="11.25" customHeight="1">
      <c r="A59" s="230" t="s">
        <v>153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138"/>
      <c r="V59" s="209"/>
      <c r="W59" s="138"/>
      <c r="X59" s="138"/>
    </row>
    <row r="60" spans="1:25" s="140" customFormat="1" ht="11.25" customHeight="1">
      <c r="A60" s="230" t="s">
        <v>117</v>
      </c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138"/>
      <c r="V60" s="209"/>
      <c r="W60" s="138"/>
      <c r="X60" s="138"/>
    </row>
    <row r="61" spans="1:25" s="140" customFormat="1" ht="11.25" customHeight="1">
      <c r="A61" s="230" t="s">
        <v>139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38"/>
      <c r="V61" s="209"/>
      <c r="W61" s="138"/>
      <c r="X61" s="138"/>
    </row>
    <row r="62" spans="1:25" s="140" customFormat="1" ht="11.25" customHeight="1">
      <c r="A62" s="230" t="s">
        <v>124</v>
      </c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138"/>
      <c r="V62" s="209"/>
      <c r="W62" s="138"/>
      <c r="X62" s="138"/>
    </row>
    <row r="63" spans="1:25" s="140" customFormat="1" ht="11.25" customHeight="1">
      <c r="A63" s="230" t="s">
        <v>125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138"/>
      <c r="V63" s="209"/>
      <c r="W63" s="138"/>
      <c r="X63" s="138"/>
    </row>
    <row r="64" spans="1:25" s="140" customFormat="1" ht="11.25" customHeight="1">
      <c r="A64" s="230" t="s">
        <v>152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138"/>
      <c r="V64" s="209"/>
      <c r="W64" s="138"/>
      <c r="X64" s="138"/>
    </row>
    <row r="65" spans="1:24" s="140" customFormat="1" ht="11.25" customHeight="1">
      <c r="A65" s="230" t="s">
        <v>126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138"/>
      <c r="V65" s="209"/>
      <c r="W65" s="138"/>
      <c r="X65" s="138"/>
    </row>
    <row r="66" spans="1:24" s="140" customFormat="1" ht="11.25">
      <c r="A66" s="229" t="s">
        <v>140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138"/>
      <c r="V66" s="209"/>
      <c r="W66" s="138"/>
      <c r="X66" s="138"/>
    </row>
    <row r="67" spans="1:24" s="140" customFormat="1" ht="22.5" customHeight="1">
      <c r="A67" s="230" t="s">
        <v>154</v>
      </c>
      <c r="B67" s="230"/>
      <c r="C67" s="230"/>
      <c r="D67" s="230"/>
      <c r="E67" s="230"/>
      <c r="F67" s="230"/>
      <c r="G67" s="230"/>
      <c r="H67" s="230"/>
      <c r="I67" s="230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198"/>
      <c r="V67" s="209"/>
      <c r="W67" s="138"/>
      <c r="X67" s="138"/>
    </row>
    <row r="68" spans="1:24" s="140" customFormat="1" ht="11.25" customHeight="1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/>
      <c r="S68" s="176"/>
      <c r="T68" s="176"/>
      <c r="U68" s="138"/>
      <c r="V68" s="209"/>
      <c r="W68" s="138"/>
      <c r="X68" s="138"/>
    </row>
    <row r="69" spans="1:24" s="140" customFormat="1" ht="11.25" customHeight="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/>
      <c r="S69" s="137"/>
      <c r="T69" s="137"/>
      <c r="U69" s="138"/>
      <c r="V69" s="209"/>
      <c r="W69" s="138"/>
      <c r="X69" s="138"/>
    </row>
  </sheetData>
  <sortState ref="A4:T53">
    <sortCondition ref="T4:T53"/>
    <sortCondition ref="A4:A53"/>
  </sortState>
  <mergeCells count="14">
    <mergeCell ref="A58:T58"/>
    <mergeCell ref="A67:T67"/>
    <mergeCell ref="A65:T65"/>
    <mergeCell ref="A64:T64"/>
    <mergeCell ref="A1:T1"/>
    <mergeCell ref="A57:T57"/>
    <mergeCell ref="A56:T56"/>
    <mergeCell ref="A66:T66"/>
    <mergeCell ref="A63:T63"/>
    <mergeCell ref="A59:T59"/>
    <mergeCell ref="A60:T60"/>
    <mergeCell ref="A61:T61"/>
    <mergeCell ref="A62:T62"/>
    <mergeCell ref="A2:T2"/>
  </mergeCells>
  <pageMargins left="0.5" right="0.5" top="0.25" bottom="0.25" header="0.3" footer="0.3"/>
  <pageSetup paperSize="3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view="pageBreakPreview" zoomScale="75" zoomScaleNormal="90" zoomScaleSheetLayoutView="75" workbookViewId="0">
      <selection activeCell="G2" sqref="G2"/>
    </sheetView>
  </sheetViews>
  <sheetFormatPr defaultRowHeight="15"/>
  <cols>
    <col min="1" max="1" width="25.42578125" style="31" customWidth="1"/>
    <col min="2" max="2" width="16.85546875" customWidth="1"/>
    <col min="3" max="3" width="16.28515625" customWidth="1"/>
    <col min="4" max="4" width="15.42578125" customWidth="1"/>
    <col min="5" max="5" width="15.7109375" bestFit="1" customWidth="1"/>
    <col min="6" max="6" width="15.28515625" customWidth="1"/>
    <col min="7" max="7" width="14" bestFit="1" customWidth="1"/>
    <col min="8" max="8" width="18" style="31" customWidth="1"/>
    <col min="9" max="10" width="18.5703125" customWidth="1"/>
    <col min="11" max="11" width="19" customWidth="1"/>
    <col min="12" max="12" width="14.5703125" style="31" customWidth="1"/>
    <col min="13" max="13" width="14.28515625" customWidth="1"/>
    <col min="14" max="14" width="16.5703125" customWidth="1"/>
    <col min="15" max="15" width="16.42578125" customWidth="1"/>
    <col min="16" max="16" width="11.42578125" customWidth="1"/>
    <col min="17" max="17" width="15.7109375" customWidth="1"/>
    <col min="18" max="18" width="13.7109375" customWidth="1"/>
  </cols>
  <sheetData>
    <row r="1" spans="1:19" ht="30.75" customHeight="1">
      <c r="A1" s="232" t="s">
        <v>104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9" s="29" customFormat="1" ht="62.25" customHeight="1">
      <c r="A2" s="38" t="s">
        <v>0</v>
      </c>
      <c r="B2" s="28" t="s">
        <v>91</v>
      </c>
      <c r="C2" s="28" t="s">
        <v>92</v>
      </c>
      <c r="D2" s="28" t="s">
        <v>93</v>
      </c>
      <c r="E2" s="28" t="s">
        <v>53</v>
      </c>
      <c r="F2" s="28" t="s">
        <v>55</v>
      </c>
      <c r="G2" s="28" t="s">
        <v>98</v>
      </c>
      <c r="H2" s="38" t="s">
        <v>57</v>
      </c>
      <c r="I2" s="28" t="s">
        <v>97</v>
      </c>
      <c r="J2" s="28" t="s">
        <v>96</v>
      </c>
      <c r="K2" s="28" t="s">
        <v>95</v>
      </c>
      <c r="L2" s="38" t="s">
        <v>102</v>
      </c>
      <c r="M2" s="28" t="s">
        <v>59</v>
      </c>
      <c r="N2" s="28" t="s">
        <v>101</v>
      </c>
      <c r="O2" s="28" t="s">
        <v>100</v>
      </c>
      <c r="P2" s="28" t="s">
        <v>103</v>
      </c>
      <c r="Q2" s="28" t="s">
        <v>58</v>
      </c>
      <c r="R2" s="28" t="s">
        <v>94</v>
      </c>
    </row>
    <row r="3" spans="1:19" s="3" customFormat="1">
      <c r="A3" s="41" t="s">
        <v>1</v>
      </c>
      <c r="B3" s="32">
        <v>585386</v>
      </c>
      <c r="C3" s="32">
        <v>181498</v>
      </c>
      <c r="D3" s="32">
        <v>0</v>
      </c>
      <c r="E3" s="45">
        <v>87791</v>
      </c>
      <c r="F3" s="45">
        <v>48546</v>
      </c>
      <c r="G3" s="59">
        <v>143530</v>
      </c>
      <c r="H3" s="45">
        <f>SUM(B3:G3)</f>
        <v>1046751</v>
      </c>
      <c r="I3" s="63">
        <v>285820</v>
      </c>
      <c r="J3" s="45">
        <v>124638</v>
      </c>
      <c r="K3" s="59">
        <f>(H3-I3-J3)</f>
        <v>636293</v>
      </c>
      <c r="L3" s="74">
        <f>(K3/O3)</f>
        <v>58.183339429407461</v>
      </c>
      <c r="M3" s="63">
        <v>776333</v>
      </c>
      <c r="N3" s="68">
        <f>(K3+M3)</f>
        <v>1412626</v>
      </c>
      <c r="O3" s="78">
        <v>10936</v>
      </c>
      <c r="P3" s="78">
        <f>(N3/O3)</f>
        <v>129.17209217264082</v>
      </c>
      <c r="Q3" s="47">
        <v>0.56000000000000005</v>
      </c>
      <c r="R3" s="49" t="s">
        <v>70</v>
      </c>
      <c r="S3" s="31"/>
    </row>
    <row r="4" spans="1:19" s="3" customFormat="1">
      <c r="A4" s="42" t="s">
        <v>2</v>
      </c>
      <c r="B4" s="33">
        <v>30141</v>
      </c>
      <c r="C4" s="33">
        <v>37698</v>
      </c>
      <c r="D4" s="33">
        <v>23590</v>
      </c>
      <c r="E4" s="46">
        <v>109465</v>
      </c>
      <c r="F4" s="46">
        <v>0</v>
      </c>
      <c r="G4" s="60">
        <v>262786</v>
      </c>
      <c r="H4" s="46">
        <f t="shared" ref="H4:H53" si="0">SUM(B4:G4)</f>
        <v>463680</v>
      </c>
      <c r="I4" s="64">
        <v>0</v>
      </c>
      <c r="J4" s="46">
        <v>38167</v>
      </c>
      <c r="K4" s="60">
        <f t="shared" ref="K4:K53" si="1">(H4-I4-J4)</f>
        <v>425513</v>
      </c>
      <c r="L4" s="76">
        <f t="shared" ref="L4:L53" si="2">(K4/O4)</f>
        <v>75.298708193240131</v>
      </c>
      <c r="M4" s="64">
        <v>317679</v>
      </c>
      <c r="N4" s="69">
        <f t="shared" ref="N4:N53" si="3">(K4+M4)</f>
        <v>743192</v>
      </c>
      <c r="O4" s="79">
        <v>5651</v>
      </c>
      <c r="P4" s="79">
        <f t="shared" ref="P4:P53" si="4">(N4/O4)</f>
        <v>131.51513006547515</v>
      </c>
      <c r="Q4" s="48">
        <v>7.0000000000000007E-2</v>
      </c>
      <c r="R4" s="50" t="s">
        <v>76</v>
      </c>
      <c r="S4" s="31"/>
    </row>
    <row r="5" spans="1:19" s="3" customFormat="1">
      <c r="A5" s="42" t="s">
        <v>3</v>
      </c>
      <c r="B5" s="33">
        <v>498177</v>
      </c>
      <c r="C5" s="33">
        <v>209567</v>
      </c>
      <c r="D5" s="33">
        <v>0</v>
      </c>
      <c r="E5" s="46">
        <v>76</v>
      </c>
      <c r="F5" s="46">
        <v>815721</v>
      </c>
      <c r="G5" s="60">
        <v>253138</v>
      </c>
      <c r="H5" s="46">
        <f t="shared" si="0"/>
        <v>1776679</v>
      </c>
      <c r="I5" s="64">
        <v>118432</v>
      </c>
      <c r="J5" s="46">
        <v>126331</v>
      </c>
      <c r="K5" s="60">
        <f t="shared" si="1"/>
        <v>1531916</v>
      </c>
      <c r="L5" s="76">
        <f t="shared" si="2"/>
        <v>225.77980840088429</v>
      </c>
      <c r="M5" s="64">
        <v>553997</v>
      </c>
      <c r="N5" s="69">
        <f t="shared" si="3"/>
        <v>2085913</v>
      </c>
      <c r="O5" s="79">
        <v>6785</v>
      </c>
      <c r="P5" s="79">
        <f t="shared" si="4"/>
        <v>307.43006632277081</v>
      </c>
      <c r="Q5" s="48">
        <v>0.28000000000000003</v>
      </c>
      <c r="R5" s="50" t="s">
        <v>67</v>
      </c>
      <c r="S5" s="31"/>
    </row>
    <row r="6" spans="1:19" s="3" customFormat="1">
      <c r="A6" s="42" t="s">
        <v>4</v>
      </c>
      <c r="B6" s="33">
        <v>408704</v>
      </c>
      <c r="C6" s="33">
        <v>140751</v>
      </c>
      <c r="D6" s="33">
        <v>0</v>
      </c>
      <c r="E6" s="46">
        <v>0</v>
      </c>
      <c r="F6" s="46">
        <v>6056</v>
      </c>
      <c r="G6" s="60">
        <v>21749</v>
      </c>
      <c r="H6" s="46">
        <f t="shared" si="0"/>
        <v>577260</v>
      </c>
      <c r="I6" s="64">
        <v>134759</v>
      </c>
      <c r="J6" s="46">
        <v>40021</v>
      </c>
      <c r="K6" s="60">
        <f t="shared" si="1"/>
        <v>402480</v>
      </c>
      <c r="L6" s="76">
        <f t="shared" si="2"/>
        <v>24.483241073057972</v>
      </c>
      <c r="M6" s="64">
        <v>454567</v>
      </c>
      <c r="N6" s="69">
        <f t="shared" si="3"/>
        <v>857047</v>
      </c>
      <c r="O6" s="79">
        <v>16439</v>
      </c>
      <c r="P6" s="79">
        <f t="shared" si="4"/>
        <v>52.134983879798042</v>
      </c>
      <c r="Q6" s="48">
        <v>0.71</v>
      </c>
      <c r="R6" s="50" t="s">
        <v>85</v>
      </c>
      <c r="S6" s="31"/>
    </row>
    <row r="7" spans="1:19" s="3" customFormat="1">
      <c r="A7" s="12" t="s">
        <v>5</v>
      </c>
      <c r="B7" s="34">
        <v>3174471</v>
      </c>
      <c r="C7" s="34">
        <v>3854969</v>
      </c>
      <c r="D7" s="34">
        <v>280637</v>
      </c>
      <c r="E7" s="13">
        <v>2433681</v>
      </c>
      <c r="F7" s="13">
        <v>535436</v>
      </c>
      <c r="G7" s="61">
        <v>433780</v>
      </c>
      <c r="H7" s="13">
        <f t="shared" si="0"/>
        <v>10712974</v>
      </c>
      <c r="I7" s="65">
        <v>304058</v>
      </c>
      <c r="J7" s="13">
        <v>1623277</v>
      </c>
      <c r="K7" s="61">
        <f t="shared" si="1"/>
        <v>8785639</v>
      </c>
      <c r="L7" s="77">
        <f t="shared" si="2"/>
        <v>575.39059532385875</v>
      </c>
      <c r="M7" s="65">
        <v>2810242</v>
      </c>
      <c r="N7" s="70">
        <f t="shared" si="3"/>
        <v>11595881</v>
      </c>
      <c r="O7" s="80">
        <v>15269</v>
      </c>
      <c r="P7" s="80">
        <f t="shared" si="4"/>
        <v>759.43945248542798</v>
      </c>
      <c r="Q7" s="14">
        <v>0.3</v>
      </c>
      <c r="R7" s="15" t="s">
        <v>86</v>
      </c>
      <c r="S7" s="31"/>
    </row>
    <row r="8" spans="1:19" s="3" customFormat="1">
      <c r="A8" s="41" t="s">
        <v>6</v>
      </c>
      <c r="B8" s="32">
        <v>528361</v>
      </c>
      <c r="C8" s="32">
        <v>733716</v>
      </c>
      <c r="D8" s="32">
        <v>0</v>
      </c>
      <c r="E8" s="45">
        <v>279034</v>
      </c>
      <c r="F8" s="45">
        <v>10127</v>
      </c>
      <c r="G8" s="59">
        <v>51649</v>
      </c>
      <c r="H8" s="45">
        <f t="shared" si="0"/>
        <v>1602887</v>
      </c>
      <c r="I8" s="63">
        <v>50077</v>
      </c>
      <c r="J8" s="45">
        <v>140060</v>
      </c>
      <c r="K8" s="59">
        <f t="shared" si="1"/>
        <v>1412750</v>
      </c>
      <c r="L8" s="74">
        <f t="shared" si="2"/>
        <v>155.3838539375275</v>
      </c>
      <c r="M8" s="63">
        <v>411122</v>
      </c>
      <c r="N8" s="68">
        <f t="shared" si="3"/>
        <v>1823872</v>
      </c>
      <c r="O8" s="78">
        <v>9092</v>
      </c>
      <c r="P8" s="78">
        <f t="shared" si="4"/>
        <v>200.6018477782666</v>
      </c>
      <c r="Q8" s="47">
        <v>0.33</v>
      </c>
      <c r="R8" s="51" t="s">
        <v>87</v>
      </c>
      <c r="S8" s="31"/>
    </row>
    <row r="9" spans="1:19" s="3" customFormat="1">
      <c r="A9" s="42" t="s">
        <v>7</v>
      </c>
      <c r="B9" s="33">
        <v>341355</v>
      </c>
      <c r="C9" s="33">
        <v>161592</v>
      </c>
      <c r="D9" s="33">
        <v>183</v>
      </c>
      <c r="E9" s="46">
        <v>23</v>
      </c>
      <c r="F9" s="46">
        <v>7</v>
      </c>
      <c r="G9" s="60">
        <v>88676</v>
      </c>
      <c r="H9" s="46">
        <f t="shared" si="0"/>
        <v>591836</v>
      </c>
      <c r="I9" s="64">
        <v>0</v>
      </c>
      <c r="J9" s="46">
        <v>8642</v>
      </c>
      <c r="K9" s="60">
        <f t="shared" si="1"/>
        <v>583194</v>
      </c>
      <c r="L9" s="76">
        <f t="shared" si="2"/>
        <v>156.89911218724777</v>
      </c>
      <c r="M9" s="64">
        <v>392563</v>
      </c>
      <c r="N9" s="69">
        <f t="shared" si="3"/>
        <v>975757</v>
      </c>
      <c r="O9" s="79">
        <v>3717</v>
      </c>
      <c r="P9" s="79">
        <f t="shared" si="4"/>
        <v>262.51197202044659</v>
      </c>
      <c r="Q9" s="48">
        <v>0.57999999999999996</v>
      </c>
      <c r="R9" s="52" t="s">
        <v>73</v>
      </c>
      <c r="S9" s="31"/>
    </row>
    <row r="10" spans="1:19" s="3" customFormat="1">
      <c r="A10" s="42" t="s">
        <v>8</v>
      </c>
      <c r="B10" s="33">
        <v>21718</v>
      </c>
      <c r="C10" s="33">
        <v>105984</v>
      </c>
      <c r="D10" s="33">
        <v>146118</v>
      </c>
      <c r="E10" s="46">
        <v>20446</v>
      </c>
      <c r="F10" s="46">
        <v>0</v>
      </c>
      <c r="G10" s="60">
        <v>26361</v>
      </c>
      <c r="H10" s="46">
        <f t="shared" si="0"/>
        <v>320627</v>
      </c>
      <c r="I10" s="64">
        <v>0</v>
      </c>
      <c r="J10" s="46">
        <v>74424</v>
      </c>
      <c r="K10" s="60">
        <f t="shared" si="1"/>
        <v>246203</v>
      </c>
      <c r="L10" s="76">
        <f t="shared" si="2"/>
        <v>46.374646826144286</v>
      </c>
      <c r="M10" s="64">
        <v>134134</v>
      </c>
      <c r="N10" s="69">
        <f t="shared" si="3"/>
        <v>380337</v>
      </c>
      <c r="O10" s="79">
        <v>5309</v>
      </c>
      <c r="P10" s="79">
        <f t="shared" si="4"/>
        <v>71.640045206253532</v>
      </c>
      <c r="Q10" s="48">
        <v>0.25</v>
      </c>
      <c r="R10" s="52" t="s">
        <v>77</v>
      </c>
      <c r="S10" s="31"/>
    </row>
    <row r="11" spans="1:19" s="3" customFormat="1">
      <c r="A11" s="42" t="s">
        <v>9</v>
      </c>
      <c r="B11" s="33">
        <v>1594459</v>
      </c>
      <c r="C11" s="33">
        <v>817333</v>
      </c>
      <c r="D11" s="33">
        <v>1064572</v>
      </c>
      <c r="E11" s="46">
        <v>744543</v>
      </c>
      <c r="F11" s="46">
        <v>127837</v>
      </c>
      <c r="G11" s="60">
        <v>455928</v>
      </c>
      <c r="H11" s="46">
        <f t="shared" si="0"/>
        <v>4804672</v>
      </c>
      <c r="I11" s="64">
        <v>180735</v>
      </c>
      <c r="J11" s="46">
        <v>405405</v>
      </c>
      <c r="K11" s="60">
        <f t="shared" si="1"/>
        <v>4218532</v>
      </c>
      <c r="L11" s="76">
        <f t="shared" si="2"/>
        <v>349.73735698889072</v>
      </c>
      <c r="M11" s="64">
        <v>2026677</v>
      </c>
      <c r="N11" s="69">
        <f t="shared" si="3"/>
        <v>6245209</v>
      </c>
      <c r="O11" s="79">
        <v>12062</v>
      </c>
      <c r="P11" s="79">
        <f t="shared" si="4"/>
        <v>517.75899519151051</v>
      </c>
      <c r="Q11" s="48">
        <v>0.33</v>
      </c>
      <c r="R11" s="52" t="s">
        <v>79</v>
      </c>
      <c r="S11" s="31"/>
    </row>
    <row r="12" spans="1:19" s="3" customFormat="1">
      <c r="A12" s="12" t="s">
        <v>10</v>
      </c>
      <c r="B12" s="34">
        <v>791600</v>
      </c>
      <c r="C12" s="34">
        <v>338715</v>
      </c>
      <c r="D12" s="34">
        <v>28321</v>
      </c>
      <c r="E12" s="13">
        <v>0</v>
      </c>
      <c r="F12" s="13">
        <v>0</v>
      </c>
      <c r="G12" s="61">
        <v>192765</v>
      </c>
      <c r="H12" s="13">
        <f t="shared" si="0"/>
        <v>1351401</v>
      </c>
      <c r="I12" s="65">
        <v>105685</v>
      </c>
      <c r="J12" s="13">
        <v>222557</v>
      </c>
      <c r="K12" s="61">
        <f t="shared" si="1"/>
        <v>1023159</v>
      </c>
      <c r="L12" s="77">
        <f t="shared" si="2"/>
        <v>57.115049681813105</v>
      </c>
      <c r="M12" s="65">
        <v>1162924</v>
      </c>
      <c r="N12" s="70">
        <f t="shared" si="3"/>
        <v>2186083</v>
      </c>
      <c r="O12" s="80">
        <v>17914</v>
      </c>
      <c r="P12" s="80">
        <f t="shared" si="4"/>
        <v>122.03209780060288</v>
      </c>
      <c r="Q12" s="14">
        <v>0.59</v>
      </c>
      <c r="R12" s="15" t="s">
        <v>88</v>
      </c>
      <c r="S12" s="31"/>
    </row>
    <row r="13" spans="1:19" s="3" customFormat="1">
      <c r="A13" s="41" t="s">
        <v>11</v>
      </c>
      <c r="B13" s="32">
        <v>78405</v>
      </c>
      <c r="C13" s="32">
        <v>96539</v>
      </c>
      <c r="D13" s="32">
        <v>0</v>
      </c>
      <c r="E13" s="45">
        <v>0</v>
      </c>
      <c r="F13" s="45">
        <v>0</v>
      </c>
      <c r="G13" s="59">
        <v>35417</v>
      </c>
      <c r="H13" s="45">
        <f t="shared" si="0"/>
        <v>210361</v>
      </c>
      <c r="I13" s="63">
        <v>0</v>
      </c>
      <c r="J13" s="45">
        <v>7359</v>
      </c>
      <c r="K13" s="59">
        <f t="shared" si="1"/>
        <v>203002</v>
      </c>
      <c r="L13" s="74">
        <f t="shared" si="2"/>
        <v>216.18956336528223</v>
      </c>
      <c r="M13" s="63">
        <v>192340</v>
      </c>
      <c r="N13" s="68">
        <f t="shared" si="3"/>
        <v>395342</v>
      </c>
      <c r="O13" s="81">
        <v>939</v>
      </c>
      <c r="P13" s="78">
        <f t="shared" si="4"/>
        <v>421.02449414270501</v>
      </c>
      <c r="Q13" s="47">
        <v>0.37</v>
      </c>
      <c r="R13" s="51" t="s">
        <v>60</v>
      </c>
      <c r="S13" s="31"/>
    </row>
    <row r="14" spans="1:19" s="3" customFormat="1">
      <c r="A14" s="42" t="s">
        <v>12</v>
      </c>
      <c r="B14" s="33">
        <v>196454</v>
      </c>
      <c r="C14" s="33">
        <v>144858</v>
      </c>
      <c r="D14" s="33">
        <v>0</v>
      </c>
      <c r="E14" s="46">
        <v>0</v>
      </c>
      <c r="F14" s="46">
        <v>0</v>
      </c>
      <c r="G14" s="60">
        <v>15927</v>
      </c>
      <c r="H14" s="46">
        <f t="shared" si="0"/>
        <v>357239</v>
      </c>
      <c r="I14" s="64">
        <v>37280</v>
      </c>
      <c r="J14" s="46">
        <v>42481</v>
      </c>
      <c r="K14" s="60">
        <f t="shared" si="1"/>
        <v>277478</v>
      </c>
      <c r="L14" s="76">
        <f t="shared" si="2"/>
        <v>55.954426295624117</v>
      </c>
      <c r="M14" s="64">
        <v>227292</v>
      </c>
      <c r="N14" s="69">
        <f t="shared" si="3"/>
        <v>504770</v>
      </c>
      <c r="O14" s="79">
        <v>4959</v>
      </c>
      <c r="P14" s="79">
        <f t="shared" si="4"/>
        <v>101.78866706997378</v>
      </c>
      <c r="Q14" s="48">
        <v>0.55000000000000004</v>
      </c>
      <c r="R14" s="52" t="s">
        <v>61</v>
      </c>
      <c r="S14" s="31"/>
    </row>
    <row r="15" spans="1:19" s="3" customFormat="1">
      <c r="A15" s="42" t="s">
        <v>13</v>
      </c>
      <c r="B15" s="33">
        <v>1380702</v>
      </c>
      <c r="C15" s="33">
        <v>1191681</v>
      </c>
      <c r="D15" s="33">
        <v>894083</v>
      </c>
      <c r="E15" s="46">
        <v>51635</v>
      </c>
      <c r="F15" s="46">
        <v>275</v>
      </c>
      <c r="G15" s="60">
        <v>70793</v>
      </c>
      <c r="H15" s="46">
        <f t="shared" si="0"/>
        <v>3589169</v>
      </c>
      <c r="I15" s="64">
        <v>154244</v>
      </c>
      <c r="J15" s="46">
        <v>214678</v>
      </c>
      <c r="K15" s="60">
        <f t="shared" si="1"/>
        <v>3220247</v>
      </c>
      <c r="L15" s="76">
        <f t="shared" si="2"/>
        <v>200.5384854900984</v>
      </c>
      <c r="M15" s="64">
        <v>1233078</v>
      </c>
      <c r="N15" s="69">
        <f t="shared" si="3"/>
        <v>4453325</v>
      </c>
      <c r="O15" s="79">
        <v>16058</v>
      </c>
      <c r="P15" s="79">
        <f t="shared" si="4"/>
        <v>277.3275003113713</v>
      </c>
      <c r="Q15" s="48">
        <v>0.38</v>
      </c>
      <c r="R15" s="52" t="s">
        <v>62</v>
      </c>
      <c r="S15" s="31"/>
    </row>
    <row r="16" spans="1:19" s="3" customFormat="1">
      <c r="A16" s="42" t="s">
        <v>14</v>
      </c>
      <c r="B16" s="33">
        <v>793884</v>
      </c>
      <c r="C16" s="33">
        <v>214744</v>
      </c>
      <c r="D16" s="33">
        <v>149246</v>
      </c>
      <c r="E16" s="46">
        <v>496</v>
      </c>
      <c r="F16" s="46">
        <v>82900</v>
      </c>
      <c r="G16" s="60">
        <v>285138</v>
      </c>
      <c r="H16" s="46">
        <f t="shared" si="0"/>
        <v>1526408</v>
      </c>
      <c r="I16" s="64">
        <v>243437</v>
      </c>
      <c r="J16" s="46">
        <v>3259</v>
      </c>
      <c r="K16" s="60">
        <f t="shared" si="1"/>
        <v>1279712</v>
      </c>
      <c r="L16" s="76">
        <f t="shared" si="2"/>
        <v>114.38255273507329</v>
      </c>
      <c r="M16" s="64">
        <v>1084642</v>
      </c>
      <c r="N16" s="69">
        <f t="shared" si="3"/>
        <v>2364354</v>
      </c>
      <c r="O16" s="79">
        <v>11188</v>
      </c>
      <c r="P16" s="79">
        <f t="shared" si="4"/>
        <v>211.32946013585985</v>
      </c>
      <c r="Q16" s="48">
        <v>0.52</v>
      </c>
      <c r="R16" s="52" t="s">
        <v>63</v>
      </c>
      <c r="S16" s="31"/>
    </row>
    <row r="17" spans="1:19" s="3" customFormat="1">
      <c r="A17" s="12" t="s">
        <v>15</v>
      </c>
      <c r="B17" s="34">
        <v>424694</v>
      </c>
      <c r="C17" s="34">
        <v>421796</v>
      </c>
      <c r="D17" s="34">
        <v>0</v>
      </c>
      <c r="E17" s="13">
        <v>50321</v>
      </c>
      <c r="F17" s="13">
        <v>284380</v>
      </c>
      <c r="G17" s="61">
        <v>15649</v>
      </c>
      <c r="H17" s="13">
        <f t="shared" si="0"/>
        <v>1196840</v>
      </c>
      <c r="I17" s="65">
        <v>0</v>
      </c>
      <c r="J17" s="13">
        <v>117728</v>
      </c>
      <c r="K17" s="61">
        <f t="shared" si="1"/>
        <v>1079112</v>
      </c>
      <c r="L17" s="77">
        <f t="shared" si="2"/>
        <v>121.42590300438843</v>
      </c>
      <c r="M17" s="65">
        <v>333124</v>
      </c>
      <c r="N17" s="70">
        <f t="shared" si="3"/>
        <v>1412236</v>
      </c>
      <c r="O17" s="80">
        <v>8887</v>
      </c>
      <c r="P17" s="80">
        <f t="shared" si="4"/>
        <v>158.91031844266908</v>
      </c>
      <c r="Q17" s="14">
        <v>0.35</v>
      </c>
      <c r="R17" s="15" t="s">
        <v>64</v>
      </c>
      <c r="S17" s="31"/>
    </row>
    <row r="18" spans="1:19" s="3" customFormat="1">
      <c r="A18" s="41" t="s">
        <v>16</v>
      </c>
      <c r="B18" s="32">
        <v>391379</v>
      </c>
      <c r="C18" s="32">
        <v>112940</v>
      </c>
      <c r="D18" s="32">
        <v>78515</v>
      </c>
      <c r="E18" s="45">
        <v>24382</v>
      </c>
      <c r="F18" s="45">
        <v>283294</v>
      </c>
      <c r="G18" s="59">
        <v>-61612</v>
      </c>
      <c r="H18" s="45">
        <f t="shared" si="0"/>
        <v>828898</v>
      </c>
      <c r="I18" s="63">
        <v>141423</v>
      </c>
      <c r="J18" s="45">
        <v>81513</v>
      </c>
      <c r="K18" s="59">
        <f t="shared" si="1"/>
        <v>605962</v>
      </c>
      <c r="L18" s="74">
        <f t="shared" si="2"/>
        <v>58.439772398495514</v>
      </c>
      <c r="M18" s="63">
        <v>410928</v>
      </c>
      <c r="N18" s="68">
        <f t="shared" si="3"/>
        <v>1016890</v>
      </c>
      <c r="O18" s="78">
        <v>10369</v>
      </c>
      <c r="P18" s="78">
        <f t="shared" si="4"/>
        <v>98.070209277654541</v>
      </c>
      <c r="Q18" s="47">
        <v>0.47</v>
      </c>
      <c r="R18" s="51" t="s">
        <v>65</v>
      </c>
      <c r="S18" s="31"/>
    </row>
    <row r="19" spans="1:19" s="3" customFormat="1">
      <c r="A19" s="42" t="s">
        <v>17</v>
      </c>
      <c r="B19" s="33">
        <v>545641</v>
      </c>
      <c r="C19" s="33">
        <v>579938</v>
      </c>
      <c r="D19" s="33">
        <v>0</v>
      </c>
      <c r="E19" s="46">
        <v>9400</v>
      </c>
      <c r="F19" s="46">
        <v>0</v>
      </c>
      <c r="G19" s="60">
        <v>160499</v>
      </c>
      <c r="H19" s="46">
        <f t="shared" si="0"/>
        <v>1295478</v>
      </c>
      <c r="I19" s="64">
        <v>256011</v>
      </c>
      <c r="J19" s="46">
        <v>65591</v>
      </c>
      <c r="K19" s="60">
        <f t="shared" si="1"/>
        <v>973876</v>
      </c>
      <c r="L19" s="76">
        <f t="shared" si="2"/>
        <v>35.353250807710459</v>
      </c>
      <c r="M19" s="64">
        <v>678438</v>
      </c>
      <c r="N19" s="69">
        <f t="shared" si="3"/>
        <v>1652314</v>
      </c>
      <c r="O19" s="79">
        <v>27547</v>
      </c>
      <c r="P19" s="79">
        <f t="shared" si="4"/>
        <v>59.98163139361818</v>
      </c>
      <c r="Q19" s="48">
        <v>0.42</v>
      </c>
      <c r="R19" s="52" t="s">
        <v>66</v>
      </c>
      <c r="S19" s="31"/>
    </row>
    <row r="20" spans="1:19" s="3" customFormat="1">
      <c r="A20" s="42" t="s">
        <v>18</v>
      </c>
      <c r="B20" s="33">
        <v>598131</v>
      </c>
      <c r="C20" s="33">
        <v>237516</v>
      </c>
      <c r="D20" s="33">
        <v>39808</v>
      </c>
      <c r="E20" s="46">
        <v>1104949</v>
      </c>
      <c r="F20" s="46">
        <v>78644</v>
      </c>
      <c r="G20" s="60">
        <v>57459</v>
      </c>
      <c r="H20" s="46">
        <f t="shared" si="0"/>
        <v>2116507</v>
      </c>
      <c r="I20" s="64">
        <v>0</v>
      </c>
      <c r="J20" s="46">
        <v>64885</v>
      </c>
      <c r="K20" s="60">
        <f t="shared" si="1"/>
        <v>2051622</v>
      </c>
      <c r="L20" s="76">
        <f t="shared" si="2"/>
        <v>122.99154726934836</v>
      </c>
      <c r="M20" s="64">
        <v>667604</v>
      </c>
      <c r="N20" s="69">
        <f t="shared" si="3"/>
        <v>2719226</v>
      </c>
      <c r="O20" s="79">
        <v>16681</v>
      </c>
      <c r="P20" s="79">
        <f t="shared" si="4"/>
        <v>163.01336850308735</v>
      </c>
      <c r="Q20" s="48">
        <v>0.28000000000000003</v>
      </c>
      <c r="R20" s="52" t="s">
        <v>67</v>
      </c>
      <c r="S20" s="31"/>
    </row>
    <row r="21" spans="1:19" s="3" customFormat="1">
      <c r="A21" s="42" t="s">
        <v>19</v>
      </c>
      <c r="B21" s="33">
        <v>243710</v>
      </c>
      <c r="C21" s="33">
        <v>34698</v>
      </c>
      <c r="D21" s="33">
        <v>105909</v>
      </c>
      <c r="E21" s="46">
        <v>0</v>
      </c>
      <c r="F21" s="46">
        <v>0</v>
      </c>
      <c r="G21" s="60">
        <v>18568</v>
      </c>
      <c r="H21" s="46">
        <f t="shared" si="0"/>
        <v>402885</v>
      </c>
      <c r="I21" s="64">
        <v>0</v>
      </c>
      <c r="J21" s="46">
        <v>38118</v>
      </c>
      <c r="K21" s="60">
        <f t="shared" si="1"/>
        <v>364767</v>
      </c>
      <c r="L21" s="76">
        <f t="shared" si="2"/>
        <v>42.818053762178657</v>
      </c>
      <c r="M21" s="64">
        <v>144849</v>
      </c>
      <c r="N21" s="69">
        <f t="shared" si="3"/>
        <v>509616</v>
      </c>
      <c r="O21" s="79">
        <v>8519</v>
      </c>
      <c r="P21" s="79">
        <f t="shared" si="4"/>
        <v>59.821105763587276</v>
      </c>
      <c r="Q21" s="48">
        <v>0.6</v>
      </c>
      <c r="R21" s="52" t="s">
        <v>62</v>
      </c>
      <c r="S21" s="31"/>
    </row>
    <row r="22" spans="1:19" s="3" customFormat="1">
      <c r="A22" s="12" t="s">
        <v>20</v>
      </c>
      <c r="B22" s="34">
        <v>392413</v>
      </c>
      <c r="C22" s="34">
        <v>450330</v>
      </c>
      <c r="D22" s="34">
        <v>243087</v>
      </c>
      <c r="E22" s="13">
        <v>60741</v>
      </c>
      <c r="F22" s="13">
        <v>190760</v>
      </c>
      <c r="G22" s="61">
        <v>127991</v>
      </c>
      <c r="H22" s="13">
        <f t="shared" si="0"/>
        <v>1465322</v>
      </c>
      <c r="I22" s="65">
        <v>46516</v>
      </c>
      <c r="J22" s="13">
        <v>106289</v>
      </c>
      <c r="K22" s="61">
        <f t="shared" si="1"/>
        <v>1312517</v>
      </c>
      <c r="L22" s="77">
        <f t="shared" si="2"/>
        <v>254.85766990291262</v>
      </c>
      <c r="M22" s="65">
        <v>540805</v>
      </c>
      <c r="N22" s="70">
        <f t="shared" si="3"/>
        <v>1853322</v>
      </c>
      <c r="O22" s="80">
        <v>5150</v>
      </c>
      <c r="P22" s="80">
        <f t="shared" si="4"/>
        <v>359.86834951456308</v>
      </c>
      <c r="Q22" s="14">
        <v>0.27</v>
      </c>
      <c r="R22" s="15" t="s">
        <v>68</v>
      </c>
      <c r="S22" s="31"/>
    </row>
    <row r="23" spans="1:19" s="3" customFormat="1">
      <c r="A23" s="41" t="s">
        <v>21</v>
      </c>
      <c r="B23" s="32">
        <v>364887</v>
      </c>
      <c r="C23" s="32">
        <v>174030</v>
      </c>
      <c r="D23" s="32">
        <v>452928</v>
      </c>
      <c r="E23" s="45">
        <v>0</v>
      </c>
      <c r="F23" s="45">
        <v>887161</v>
      </c>
      <c r="G23" s="59">
        <v>149565</v>
      </c>
      <c r="H23" s="45">
        <f t="shared" si="0"/>
        <v>2028571</v>
      </c>
      <c r="I23" s="63">
        <v>316940</v>
      </c>
      <c r="J23" s="45">
        <v>246501</v>
      </c>
      <c r="K23" s="59">
        <f t="shared" si="1"/>
        <v>1465130</v>
      </c>
      <c r="L23" s="74">
        <f t="shared" si="2"/>
        <v>517.16554888810447</v>
      </c>
      <c r="M23" s="63">
        <v>354661</v>
      </c>
      <c r="N23" s="68">
        <f t="shared" si="3"/>
        <v>1819791</v>
      </c>
      <c r="O23" s="78">
        <v>2833</v>
      </c>
      <c r="P23" s="78">
        <f t="shared" si="4"/>
        <v>642.3547476173668</v>
      </c>
      <c r="Q23" s="47">
        <v>0.18</v>
      </c>
      <c r="R23" s="51" t="s">
        <v>69</v>
      </c>
      <c r="S23" s="31"/>
    </row>
    <row r="24" spans="1:19" s="3" customFormat="1">
      <c r="A24" s="42" t="s">
        <v>22</v>
      </c>
      <c r="B24" s="33">
        <v>826594</v>
      </c>
      <c r="C24" s="33">
        <v>751445</v>
      </c>
      <c r="D24" s="33">
        <v>35126</v>
      </c>
      <c r="E24" s="46">
        <v>158239</v>
      </c>
      <c r="F24" s="46">
        <v>71270</v>
      </c>
      <c r="G24" s="60">
        <v>151115</v>
      </c>
      <c r="H24" s="46">
        <f t="shared" si="0"/>
        <v>1993789</v>
      </c>
      <c r="I24" s="64">
        <v>1017308</v>
      </c>
      <c r="J24" s="46">
        <v>238939</v>
      </c>
      <c r="K24" s="60">
        <f t="shared" si="1"/>
        <v>737542</v>
      </c>
      <c r="L24" s="76">
        <f t="shared" si="2"/>
        <v>76.247493021813298</v>
      </c>
      <c r="M24" s="64">
        <v>748660</v>
      </c>
      <c r="N24" s="69">
        <f t="shared" si="3"/>
        <v>1486202</v>
      </c>
      <c r="O24" s="79">
        <v>9673</v>
      </c>
      <c r="P24" s="79">
        <f t="shared" si="4"/>
        <v>153.6443709293911</v>
      </c>
      <c r="Q24" s="48">
        <v>0.41</v>
      </c>
      <c r="R24" s="52" t="s">
        <v>68</v>
      </c>
      <c r="S24" s="31"/>
    </row>
    <row r="25" spans="1:19" s="3" customFormat="1">
      <c r="A25" s="42" t="s">
        <v>23</v>
      </c>
      <c r="B25" s="33">
        <v>551511</v>
      </c>
      <c r="C25" s="33">
        <v>440521</v>
      </c>
      <c r="D25" s="33">
        <v>0</v>
      </c>
      <c r="E25" s="46">
        <v>0</v>
      </c>
      <c r="F25" s="46">
        <v>284087</v>
      </c>
      <c r="G25" s="60">
        <v>69830</v>
      </c>
      <c r="H25" s="46">
        <f t="shared" si="0"/>
        <v>1345949</v>
      </c>
      <c r="I25" s="64">
        <v>0</v>
      </c>
      <c r="J25" s="46">
        <v>109777</v>
      </c>
      <c r="K25" s="60">
        <f t="shared" si="1"/>
        <v>1236172</v>
      </c>
      <c r="L25" s="76">
        <f t="shared" si="2"/>
        <v>104.04612406363101</v>
      </c>
      <c r="M25" s="64">
        <v>805235</v>
      </c>
      <c r="N25" s="69">
        <f t="shared" si="3"/>
        <v>2041407</v>
      </c>
      <c r="O25" s="79">
        <v>11881</v>
      </c>
      <c r="P25" s="79">
        <f t="shared" si="4"/>
        <v>171.82114300143087</v>
      </c>
      <c r="Q25" s="48">
        <v>0.41</v>
      </c>
      <c r="R25" s="52" t="s">
        <v>71</v>
      </c>
      <c r="S25" s="31"/>
    </row>
    <row r="26" spans="1:19" s="3" customFormat="1">
      <c r="A26" s="42" t="s">
        <v>24</v>
      </c>
      <c r="B26" s="33">
        <v>393524</v>
      </c>
      <c r="C26" s="33">
        <v>136429</v>
      </c>
      <c r="D26" s="33">
        <v>0</v>
      </c>
      <c r="E26" s="46">
        <v>0</v>
      </c>
      <c r="F26" s="46">
        <v>41936</v>
      </c>
      <c r="G26" s="60">
        <v>29343</v>
      </c>
      <c r="H26" s="46">
        <f t="shared" si="0"/>
        <v>601232</v>
      </c>
      <c r="I26" s="64">
        <v>125514</v>
      </c>
      <c r="J26" s="46">
        <v>23775</v>
      </c>
      <c r="K26" s="60">
        <f t="shared" si="1"/>
        <v>451943</v>
      </c>
      <c r="L26" s="76">
        <f t="shared" si="2"/>
        <v>41.24696541024003</v>
      </c>
      <c r="M26" s="64">
        <v>720261</v>
      </c>
      <c r="N26" s="69">
        <f t="shared" si="3"/>
        <v>1172204</v>
      </c>
      <c r="O26" s="79">
        <v>10957</v>
      </c>
      <c r="P26" s="79">
        <f t="shared" si="4"/>
        <v>106.98220315779866</v>
      </c>
      <c r="Q26" s="48">
        <v>0.65</v>
      </c>
      <c r="R26" s="52" t="s">
        <v>72</v>
      </c>
      <c r="S26" s="31"/>
    </row>
    <row r="27" spans="1:19" s="3" customFormat="1">
      <c r="A27" s="12" t="s">
        <v>25</v>
      </c>
      <c r="B27" s="34">
        <v>709099</v>
      </c>
      <c r="C27" s="34">
        <v>297032</v>
      </c>
      <c r="D27" s="34">
        <v>0</v>
      </c>
      <c r="E27" s="13">
        <v>1</v>
      </c>
      <c r="F27" s="13">
        <v>297098</v>
      </c>
      <c r="G27" s="61">
        <v>53014</v>
      </c>
      <c r="H27" s="13">
        <f t="shared" si="0"/>
        <v>1356244</v>
      </c>
      <c r="I27" s="65">
        <v>103216</v>
      </c>
      <c r="J27" s="13">
        <v>193413</v>
      </c>
      <c r="K27" s="61">
        <f t="shared" si="1"/>
        <v>1059615</v>
      </c>
      <c r="L27" s="77">
        <f t="shared" si="2"/>
        <v>31.456583048834794</v>
      </c>
      <c r="M27" s="65">
        <v>897197</v>
      </c>
      <c r="N27" s="70">
        <f t="shared" si="3"/>
        <v>1956812</v>
      </c>
      <c r="O27" s="80">
        <v>33685</v>
      </c>
      <c r="P27" s="80">
        <f t="shared" si="4"/>
        <v>58.091494730592252</v>
      </c>
      <c r="Q27" s="14">
        <v>0.52</v>
      </c>
      <c r="R27" s="15" t="s">
        <v>73</v>
      </c>
      <c r="S27" s="31"/>
    </row>
    <row r="28" spans="1:19" s="3" customFormat="1">
      <c r="A28" s="41" t="s">
        <v>26</v>
      </c>
      <c r="B28" s="32">
        <v>103039</v>
      </c>
      <c r="C28" s="35">
        <v>99663</v>
      </c>
      <c r="D28" s="32">
        <v>0</v>
      </c>
      <c r="E28" s="36">
        <v>3373</v>
      </c>
      <c r="F28" s="45">
        <v>6804</v>
      </c>
      <c r="G28" s="36">
        <v>59433</v>
      </c>
      <c r="H28" s="45">
        <f t="shared" si="0"/>
        <v>272312</v>
      </c>
      <c r="I28" s="63">
        <v>0</v>
      </c>
      <c r="J28" s="36">
        <v>48290</v>
      </c>
      <c r="K28" s="59">
        <f t="shared" si="1"/>
        <v>224022</v>
      </c>
      <c r="L28" s="74">
        <f t="shared" si="2"/>
        <v>20.771627260083449</v>
      </c>
      <c r="M28" s="36">
        <v>332687</v>
      </c>
      <c r="N28" s="68">
        <f t="shared" si="3"/>
        <v>556709</v>
      </c>
      <c r="O28" s="78">
        <v>10785</v>
      </c>
      <c r="P28" s="78">
        <f t="shared" si="4"/>
        <v>51.618822438572089</v>
      </c>
      <c r="Q28" s="43">
        <v>0.38</v>
      </c>
      <c r="R28" s="51" t="s">
        <v>74</v>
      </c>
      <c r="S28" s="31"/>
    </row>
    <row r="29" spans="1:19" s="3" customFormat="1">
      <c r="A29" s="42" t="s">
        <v>27</v>
      </c>
      <c r="B29" s="33">
        <v>297160</v>
      </c>
      <c r="C29" s="35">
        <v>107637</v>
      </c>
      <c r="D29" s="33">
        <v>0</v>
      </c>
      <c r="E29" s="36">
        <v>53303</v>
      </c>
      <c r="F29" s="46">
        <v>153012</v>
      </c>
      <c r="G29" s="36">
        <v>24365</v>
      </c>
      <c r="H29" s="46">
        <f t="shared" si="0"/>
        <v>635477</v>
      </c>
      <c r="I29" s="64">
        <v>351296</v>
      </c>
      <c r="J29" s="36">
        <v>81543</v>
      </c>
      <c r="K29" s="60">
        <f t="shared" si="1"/>
        <v>202638</v>
      </c>
      <c r="L29" s="76">
        <f t="shared" si="2"/>
        <v>20.35539929683576</v>
      </c>
      <c r="M29" s="36">
        <v>254820</v>
      </c>
      <c r="N29" s="69">
        <f t="shared" si="3"/>
        <v>457458</v>
      </c>
      <c r="O29" s="79">
        <v>9955</v>
      </c>
      <c r="P29" s="79">
        <f t="shared" si="4"/>
        <v>45.952586639879456</v>
      </c>
      <c r="Q29" s="43">
        <v>0.47</v>
      </c>
      <c r="R29" s="52" t="s">
        <v>75</v>
      </c>
      <c r="S29" s="31"/>
    </row>
    <row r="30" spans="1:19" s="3" customFormat="1">
      <c r="A30" s="42" t="s">
        <v>28</v>
      </c>
      <c r="B30" s="33">
        <v>291505</v>
      </c>
      <c r="C30" s="35">
        <v>214595</v>
      </c>
      <c r="D30" s="33">
        <v>628</v>
      </c>
      <c r="E30" s="36">
        <v>47</v>
      </c>
      <c r="F30" s="46">
        <v>0</v>
      </c>
      <c r="G30" s="36">
        <v>104287</v>
      </c>
      <c r="H30" s="46">
        <f t="shared" si="0"/>
        <v>611062</v>
      </c>
      <c r="I30" s="64">
        <v>0</v>
      </c>
      <c r="J30" s="36">
        <v>94487</v>
      </c>
      <c r="K30" s="60">
        <f t="shared" si="1"/>
        <v>516575</v>
      </c>
      <c r="L30" s="76">
        <f t="shared" si="2"/>
        <v>95.96414638677318</v>
      </c>
      <c r="M30" s="36">
        <v>231317</v>
      </c>
      <c r="N30" s="69">
        <f t="shared" si="3"/>
        <v>747892</v>
      </c>
      <c r="O30" s="79">
        <v>5383</v>
      </c>
      <c r="P30" s="79">
        <f t="shared" si="4"/>
        <v>138.93590934423185</v>
      </c>
      <c r="Q30" s="43">
        <v>0.48</v>
      </c>
      <c r="R30" s="52" t="s">
        <v>68</v>
      </c>
      <c r="S30" s="31"/>
    </row>
    <row r="31" spans="1:19" s="3" customFormat="1">
      <c r="A31" s="42" t="s">
        <v>29</v>
      </c>
      <c r="B31" s="33">
        <v>135691</v>
      </c>
      <c r="C31" s="35">
        <v>124310</v>
      </c>
      <c r="D31" s="33">
        <v>103029</v>
      </c>
      <c r="E31" s="36">
        <v>0</v>
      </c>
      <c r="F31" s="46">
        <v>0</v>
      </c>
      <c r="G31" s="36">
        <v>163169</v>
      </c>
      <c r="H31" s="46">
        <f t="shared" si="0"/>
        <v>526199</v>
      </c>
      <c r="I31" s="64">
        <v>4106</v>
      </c>
      <c r="J31" s="36">
        <v>61565</v>
      </c>
      <c r="K31" s="60">
        <f t="shared" si="1"/>
        <v>460528</v>
      </c>
      <c r="L31" s="76">
        <f t="shared" si="2"/>
        <v>115.42055137844612</v>
      </c>
      <c r="M31" s="36">
        <v>163357</v>
      </c>
      <c r="N31" s="69">
        <f t="shared" si="3"/>
        <v>623885</v>
      </c>
      <c r="O31" s="79">
        <v>3990</v>
      </c>
      <c r="P31" s="79">
        <f t="shared" si="4"/>
        <v>156.36215538847117</v>
      </c>
      <c r="Q31" s="43">
        <v>0.26</v>
      </c>
      <c r="R31" s="52" t="s">
        <v>67</v>
      </c>
      <c r="S31" s="31"/>
    </row>
    <row r="32" spans="1:19" s="3" customFormat="1">
      <c r="A32" s="12" t="s">
        <v>30</v>
      </c>
      <c r="B32" s="34">
        <v>277900</v>
      </c>
      <c r="C32" s="35">
        <v>558539</v>
      </c>
      <c r="D32" s="34">
        <v>949456</v>
      </c>
      <c r="E32" s="36">
        <v>38238</v>
      </c>
      <c r="F32" s="13">
        <v>0</v>
      </c>
      <c r="G32" s="36">
        <v>134997</v>
      </c>
      <c r="H32" s="13">
        <f t="shared" si="0"/>
        <v>1959130</v>
      </c>
      <c r="I32" s="65">
        <v>0</v>
      </c>
      <c r="J32" s="36">
        <v>355058</v>
      </c>
      <c r="K32" s="61">
        <f t="shared" si="1"/>
        <v>1604072</v>
      </c>
      <c r="L32" s="77">
        <f t="shared" si="2"/>
        <v>689.33046841426733</v>
      </c>
      <c r="M32" s="36">
        <v>678279</v>
      </c>
      <c r="N32" s="70">
        <f t="shared" si="3"/>
        <v>2282351</v>
      </c>
      <c r="O32" s="80">
        <v>2327</v>
      </c>
      <c r="P32" s="80">
        <f t="shared" si="4"/>
        <v>980.81263429308126</v>
      </c>
      <c r="Q32" s="43">
        <v>0.14000000000000001</v>
      </c>
      <c r="R32" s="15" t="s">
        <v>62</v>
      </c>
      <c r="S32" s="31"/>
    </row>
    <row r="33" spans="1:19" s="3" customFormat="1">
      <c r="A33" s="41" t="s">
        <v>31</v>
      </c>
      <c r="B33" s="32">
        <v>153683</v>
      </c>
      <c r="C33" s="32">
        <v>172094</v>
      </c>
      <c r="D33" s="35">
        <v>0</v>
      </c>
      <c r="E33" s="45">
        <v>0</v>
      </c>
      <c r="F33" s="36">
        <v>1989</v>
      </c>
      <c r="G33" s="59">
        <v>44475</v>
      </c>
      <c r="H33" s="45">
        <f t="shared" si="0"/>
        <v>372241</v>
      </c>
      <c r="I33" s="63">
        <v>384</v>
      </c>
      <c r="J33" s="45">
        <v>36435</v>
      </c>
      <c r="K33" s="36">
        <f t="shared" si="1"/>
        <v>335422</v>
      </c>
      <c r="L33" s="74">
        <f t="shared" si="2"/>
        <v>27.991487941250103</v>
      </c>
      <c r="M33" s="63">
        <v>260340</v>
      </c>
      <c r="N33" s="71">
        <f t="shared" si="3"/>
        <v>595762</v>
      </c>
      <c r="O33" s="78">
        <v>11983</v>
      </c>
      <c r="P33" s="78">
        <f t="shared" si="4"/>
        <v>49.717266127013268</v>
      </c>
      <c r="Q33" s="47">
        <v>0.41</v>
      </c>
      <c r="R33" s="51" t="s">
        <v>76</v>
      </c>
      <c r="S33" s="31"/>
    </row>
    <row r="34" spans="1:19" s="3" customFormat="1">
      <c r="A34" s="42" t="s">
        <v>32</v>
      </c>
      <c r="B34" s="33">
        <v>1027842</v>
      </c>
      <c r="C34" s="33">
        <v>652384</v>
      </c>
      <c r="D34" s="35">
        <v>1066944</v>
      </c>
      <c r="E34" s="46">
        <v>534359</v>
      </c>
      <c r="F34" s="36">
        <v>1056817</v>
      </c>
      <c r="G34" s="60">
        <v>812883</v>
      </c>
      <c r="H34" s="46">
        <f t="shared" si="0"/>
        <v>5151229</v>
      </c>
      <c r="I34" s="64">
        <v>539900</v>
      </c>
      <c r="J34" s="46">
        <v>336575</v>
      </c>
      <c r="K34" s="36">
        <f t="shared" si="1"/>
        <v>4274754</v>
      </c>
      <c r="L34" s="76">
        <f t="shared" si="2"/>
        <v>285.57378582403635</v>
      </c>
      <c r="M34" s="64">
        <v>1709923</v>
      </c>
      <c r="N34" s="71">
        <f t="shared" si="3"/>
        <v>5984677</v>
      </c>
      <c r="O34" s="79">
        <v>14969</v>
      </c>
      <c r="P34" s="79">
        <f t="shared" si="4"/>
        <v>399.80472977486806</v>
      </c>
      <c r="Q34" s="48">
        <v>0.2</v>
      </c>
      <c r="R34" s="52" t="s">
        <v>77</v>
      </c>
      <c r="S34" s="31"/>
    </row>
    <row r="35" spans="1:19" s="3" customFormat="1">
      <c r="A35" s="42" t="s">
        <v>33</v>
      </c>
      <c r="B35" s="33">
        <v>1374193</v>
      </c>
      <c r="C35" s="33">
        <v>597466</v>
      </c>
      <c r="D35" s="35">
        <v>2239</v>
      </c>
      <c r="E35" s="46">
        <v>0</v>
      </c>
      <c r="F35" s="36">
        <v>582323</v>
      </c>
      <c r="G35" s="60">
        <v>114728</v>
      </c>
      <c r="H35" s="46">
        <f t="shared" si="0"/>
        <v>2670949</v>
      </c>
      <c r="I35" s="64">
        <v>0</v>
      </c>
      <c r="J35" s="46">
        <v>353417</v>
      </c>
      <c r="K35" s="36">
        <f t="shared" si="1"/>
        <v>2317532</v>
      </c>
      <c r="L35" s="76">
        <f t="shared" si="2"/>
        <v>29.229290687115327</v>
      </c>
      <c r="M35" s="64">
        <v>856649</v>
      </c>
      <c r="N35" s="71">
        <f t="shared" si="3"/>
        <v>3174181</v>
      </c>
      <c r="O35" s="79">
        <v>79288</v>
      </c>
      <c r="P35" s="79">
        <f t="shared" si="4"/>
        <v>40.033561194632227</v>
      </c>
      <c r="Q35" s="48">
        <v>0.51</v>
      </c>
      <c r="R35" s="52" t="s">
        <v>67</v>
      </c>
      <c r="S35" s="31"/>
    </row>
    <row r="36" spans="1:19" s="3" customFormat="1">
      <c r="A36" s="42" t="s">
        <v>34</v>
      </c>
      <c r="B36" s="33">
        <v>129985</v>
      </c>
      <c r="C36" s="33">
        <v>72661</v>
      </c>
      <c r="D36" s="35">
        <v>0</v>
      </c>
      <c r="E36" s="46">
        <v>7210</v>
      </c>
      <c r="F36" s="36">
        <v>0</v>
      </c>
      <c r="G36" s="60">
        <v>17664</v>
      </c>
      <c r="H36" s="46">
        <f t="shared" si="0"/>
        <v>227520</v>
      </c>
      <c r="I36" s="64">
        <v>19951</v>
      </c>
      <c r="J36" s="46">
        <v>20395</v>
      </c>
      <c r="K36" s="36">
        <f t="shared" si="1"/>
        <v>187174</v>
      </c>
      <c r="L36" s="76">
        <f t="shared" si="2"/>
        <v>25.348591549295776</v>
      </c>
      <c r="M36" s="64">
        <v>224979</v>
      </c>
      <c r="N36" s="71">
        <f t="shared" si="3"/>
        <v>412153</v>
      </c>
      <c r="O36" s="79">
        <v>7384</v>
      </c>
      <c r="P36" s="79">
        <f t="shared" si="4"/>
        <v>55.817036836403034</v>
      </c>
      <c r="Q36" s="48">
        <v>0.56999999999999995</v>
      </c>
      <c r="R36" s="52" t="s">
        <v>78</v>
      </c>
      <c r="S36" s="31"/>
    </row>
    <row r="37" spans="1:19" s="3" customFormat="1">
      <c r="A37" s="12" t="s">
        <v>35</v>
      </c>
      <c r="B37" s="34">
        <v>1799145</v>
      </c>
      <c r="C37" s="34">
        <v>738306</v>
      </c>
      <c r="D37" s="35">
        <v>190736</v>
      </c>
      <c r="E37" s="13">
        <v>22627</v>
      </c>
      <c r="F37" s="36">
        <v>0</v>
      </c>
      <c r="G37" s="61">
        <v>214187</v>
      </c>
      <c r="H37" s="13">
        <f t="shared" si="0"/>
        <v>2965001</v>
      </c>
      <c r="I37" s="65">
        <v>285153</v>
      </c>
      <c r="J37" s="13">
        <v>300320</v>
      </c>
      <c r="K37" s="36">
        <f t="shared" si="1"/>
        <v>2379528</v>
      </c>
      <c r="L37" s="77">
        <f t="shared" si="2"/>
        <v>123.5091871691062</v>
      </c>
      <c r="M37" s="65">
        <v>1119873</v>
      </c>
      <c r="N37" s="71">
        <f t="shared" si="3"/>
        <v>3499401</v>
      </c>
      <c r="O37" s="80">
        <v>19266</v>
      </c>
      <c r="P37" s="80">
        <f t="shared" si="4"/>
        <v>181.6360946745562</v>
      </c>
      <c r="Q37" s="14">
        <v>0.61</v>
      </c>
      <c r="R37" s="15" t="s">
        <v>68</v>
      </c>
      <c r="S37" s="31"/>
    </row>
    <row r="38" spans="1:19" s="3" customFormat="1">
      <c r="A38" s="41" t="s">
        <v>36</v>
      </c>
      <c r="B38" s="32">
        <v>387071</v>
      </c>
      <c r="C38" s="35">
        <v>640697</v>
      </c>
      <c r="D38" s="32">
        <v>198207</v>
      </c>
      <c r="E38" s="36">
        <v>130208</v>
      </c>
      <c r="F38" s="45">
        <v>0</v>
      </c>
      <c r="G38" s="36">
        <v>307067</v>
      </c>
      <c r="H38" s="45">
        <f t="shared" si="0"/>
        <v>1663250</v>
      </c>
      <c r="I38" s="63">
        <v>52858</v>
      </c>
      <c r="J38" s="36">
        <v>59031</v>
      </c>
      <c r="K38" s="59">
        <f t="shared" si="1"/>
        <v>1551361</v>
      </c>
      <c r="L38" s="74">
        <f t="shared" si="2"/>
        <v>126.29119179420384</v>
      </c>
      <c r="M38" s="36">
        <v>586798</v>
      </c>
      <c r="N38" s="68">
        <f t="shared" si="3"/>
        <v>2138159</v>
      </c>
      <c r="O38" s="78">
        <v>12284</v>
      </c>
      <c r="P38" s="78">
        <f t="shared" si="4"/>
        <v>174.06048518397915</v>
      </c>
      <c r="Q38" s="43">
        <v>0.23</v>
      </c>
      <c r="R38" s="51" t="s">
        <v>62</v>
      </c>
      <c r="S38" s="31"/>
    </row>
    <row r="39" spans="1:19" s="3" customFormat="1">
      <c r="A39" s="42" t="s">
        <v>37</v>
      </c>
      <c r="B39" s="33">
        <v>337210</v>
      </c>
      <c r="C39" s="35">
        <v>331888</v>
      </c>
      <c r="D39" s="33">
        <v>0</v>
      </c>
      <c r="E39" s="36">
        <v>44357</v>
      </c>
      <c r="F39" s="46">
        <v>15177</v>
      </c>
      <c r="G39" s="36">
        <v>128099</v>
      </c>
      <c r="H39" s="46">
        <f t="shared" si="0"/>
        <v>856731</v>
      </c>
      <c r="I39" s="64">
        <v>133045</v>
      </c>
      <c r="J39" s="36">
        <v>85361</v>
      </c>
      <c r="K39" s="60">
        <f t="shared" si="1"/>
        <v>638325</v>
      </c>
      <c r="L39" s="76">
        <f t="shared" si="2"/>
        <v>84.703423566878982</v>
      </c>
      <c r="M39" s="36">
        <v>425587</v>
      </c>
      <c r="N39" s="69">
        <f t="shared" si="3"/>
        <v>1063912</v>
      </c>
      <c r="O39" s="79">
        <v>7536</v>
      </c>
      <c r="P39" s="79">
        <f t="shared" si="4"/>
        <v>141.17728237791931</v>
      </c>
      <c r="Q39" s="43">
        <v>0.39</v>
      </c>
      <c r="R39" s="52" t="s">
        <v>65</v>
      </c>
      <c r="S39" s="31"/>
    </row>
    <row r="40" spans="1:19" s="3" customFormat="1">
      <c r="A40" s="42" t="s">
        <v>38</v>
      </c>
      <c r="B40" s="33">
        <v>1350097</v>
      </c>
      <c r="C40" s="35">
        <v>537330</v>
      </c>
      <c r="D40" s="33">
        <v>779977</v>
      </c>
      <c r="E40" s="36">
        <v>2667404</v>
      </c>
      <c r="F40" s="46">
        <v>82772</v>
      </c>
      <c r="G40" s="36">
        <v>0</v>
      </c>
      <c r="H40" s="46">
        <f t="shared" si="0"/>
        <v>5417580</v>
      </c>
      <c r="I40" s="64">
        <v>2714483</v>
      </c>
      <c r="J40" s="36">
        <v>574906</v>
      </c>
      <c r="K40" s="60">
        <f t="shared" si="1"/>
        <v>2128191</v>
      </c>
      <c r="L40" s="76">
        <f t="shared" si="2"/>
        <v>53.376915552657323</v>
      </c>
      <c r="M40" s="36">
        <v>1430945</v>
      </c>
      <c r="N40" s="69">
        <f t="shared" si="3"/>
        <v>3559136</v>
      </c>
      <c r="O40" s="79">
        <v>39871</v>
      </c>
      <c r="P40" s="79">
        <f t="shared" si="4"/>
        <v>89.266283765142589</v>
      </c>
      <c r="Q40" s="43">
        <v>0.38</v>
      </c>
      <c r="R40" s="52" t="s">
        <v>75</v>
      </c>
      <c r="S40" s="31"/>
    </row>
    <row r="41" spans="1:19" s="3" customFormat="1">
      <c r="A41" s="42" t="s">
        <v>39</v>
      </c>
      <c r="B41" s="33">
        <v>60521</v>
      </c>
      <c r="C41" s="35">
        <v>23660</v>
      </c>
      <c r="D41" s="33">
        <v>11992</v>
      </c>
      <c r="E41" s="36">
        <v>16142</v>
      </c>
      <c r="F41" s="46">
        <v>0</v>
      </c>
      <c r="G41" s="36">
        <v>82346</v>
      </c>
      <c r="H41" s="46">
        <f t="shared" si="0"/>
        <v>194661</v>
      </c>
      <c r="I41" s="64">
        <v>17411</v>
      </c>
      <c r="J41" s="36">
        <v>23398</v>
      </c>
      <c r="K41" s="60">
        <f t="shared" si="1"/>
        <v>153852</v>
      </c>
      <c r="L41" s="76">
        <f t="shared" si="2"/>
        <v>139.23257918552036</v>
      </c>
      <c r="M41" s="36">
        <v>198220</v>
      </c>
      <c r="N41" s="69">
        <f t="shared" si="3"/>
        <v>352072</v>
      </c>
      <c r="O41" s="79">
        <v>1105</v>
      </c>
      <c r="P41" s="79">
        <f t="shared" si="4"/>
        <v>318.61719457013572</v>
      </c>
      <c r="Q41" s="43">
        <v>0.31</v>
      </c>
      <c r="R41" s="52" t="s">
        <v>78</v>
      </c>
      <c r="S41" s="31"/>
    </row>
    <row r="42" spans="1:19" s="30" customFormat="1">
      <c r="A42" s="53" t="s">
        <v>40</v>
      </c>
      <c r="B42" s="56">
        <v>521230</v>
      </c>
      <c r="C42" s="57">
        <v>261418</v>
      </c>
      <c r="D42" s="56">
        <v>11654</v>
      </c>
      <c r="E42" s="37">
        <v>2824</v>
      </c>
      <c r="F42" s="54">
        <v>2912</v>
      </c>
      <c r="G42" s="37">
        <v>182247</v>
      </c>
      <c r="H42" s="54">
        <f t="shared" si="0"/>
        <v>982285</v>
      </c>
      <c r="I42" s="66">
        <v>42842</v>
      </c>
      <c r="J42" s="37">
        <v>99531</v>
      </c>
      <c r="K42" s="75">
        <f t="shared" si="1"/>
        <v>839912</v>
      </c>
      <c r="L42" s="84">
        <f t="shared" si="2"/>
        <v>20.269614112990805</v>
      </c>
      <c r="M42" s="37">
        <v>416578</v>
      </c>
      <c r="N42" s="54">
        <f t="shared" si="3"/>
        <v>1256490</v>
      </c>
      <c r="O42" s="54">
        <v>41437</v>
      </c>
      <c r="P42" s="85">
        <f t="shared" si="4"/>
        <v>30.322899823828944</v>
      </c>
      <c r="Q42" s="44">
        <v>0.53</v>
      </c>
      <c r="R42" s="55" t="s">
        <v>79</v>
      </c>
      <c r="S42" s="39"/>
    </row>
    <row r="43" spans="1:19" s="3" customFormat="1">
      <c r="A43" s="41" t="s">
        <v>41</v>
      </c>
      <c r="B43" s="32">
        <v>114100</v>
      </c>
      <c r="C43" s="32">
        <v>2137</v>
      </c>
      <c r="D43" s="35">
        <v>0</v>
      </c>
      <c r="E43" s="45">
        <v>0</v>
      </c>
      <c r="F43" s="36">
        <v>60898</v>
      </c>
      <c r="G43" s="59">
        <v>48433</v>
      </c>
      <c r="H43" s="46">
        <f t="shared" si="0"/>
        <v>225568</v>
      </c>
      <c r="I43" s="63">
        <v>46374</v>
      </c>
      <c r="J43" s="45">
        <v>30023</v>
      </c>
      <c r="K43" s="36">
        <f t="shared" si="1"/>
        <v>149171</v>
      </c>
      <c r="L43" s="74">
        <f t="shared" si="2"/>
        <v>19.019635343618514</v>
      </c>
      <c r="M43" s="63">
        <v>237546</v>
      </c>
      <c r="N43" s="71">
        <f t="shared" si="3"/>
        <v>386717</v>
      </c>
      <c r="O43" s="78">
        <v>7843</v>
      </c>
      <c r="P43" s="78">
        <f t="shared" si="4"/>
        <v>49.307280377406606</v>
      </c>
      <c r="Q43" s="47">
        <v>0.51</v>
      </c>
      <c r="R43" s="49" t="s">
        <v>80</v>
      </c>
      <c r="S43" s="31"/>
    </row>
    <row r="44" spans="1:19" s="3" customFormat="1">
      <c r="A44" s="42" t="s">
        <v>42</v>
      </c>
      <c r="B44" s="33">
        <v>727931</v>
      </c>
      <c r="C44" s="33">
        <v>291952</v>
      </c>
      <c r="D44" s="35">
        <v>33</v>
      </c>
      <c r="E44" s="46">
        <v>0</v>
      </c>
      <c r="F44" s="36">
        <v>4195</v>
      </c>
      <c r="G44" s="60">
        <v>107147</v>
      </c>
      <c r="H44" s="46">
        <f t="shared" si="0"/>
        <v>1131258</v>
      </c>
      <c r="I44" s="64">
        <v>29467</v>
      </c>
      <c r="J44" s="46">
        <v>28900</v>
      </c>
      <c r="K44" s="36">
        <f t="shared" si="1"/>
        <v>1072891</v>
      </c>
      <c r="L44" s="76">
        <f t="shared" si="2"/>
        <v>77.264222958375342</v>
      </c>
      <c r="M44" s="64">
        <v>644132</v>
      </c>
      <c r="N44" s="71">
        <f t="shared" si="3"/>
        <v>1717023</v>
      </c>
      <c r="O44" s="79">
        <v>13886</v>
      </c>
      <c r="P44" s="79">
        <f t="shared" si="4"/>
        <v>123.6513754861011</v>
      </c>
      <c r="Q44" s="48">
        <v>0.64</v>
      </c>
      <c r="R44" s="50" t="s">
        <v>81</v>
      </c>
      <c r="S44" s="31"/>
    </row>
    <row r="45" spans="1:19" s="3" customFormat="1">
      <c r="A45" s="42" t="s">
        <v>43</v>
      </c>
      <c r="B45" s="33">
        <v>1461034</v>
      </c>
      <c r="C45" s="33">
        <v>2226740</v>
      </c>
      <c r="D45" s="35">
        <v>342113</v>
      </c>
      <c r="E45" s="46">
        <v>0</v>
      </c>
      <c r="F45" s="36">
        <v>38908</v>
      </c>
      <c r="G45" s="60">
        <v>3162446</v>
      </c>
      <c r="H45" s="46">
        <f t="shared" si="0"/>
        <v>7231241</v>
      </c>
      <c r="I45" s="64">
        <v>0</v>
      </c>
      <c r="J45" s="46">
        <v>767562</v>
      </c>
      <c r="K45" s="36">
        <f t="shared" si="1"/>
        <v>6463679</v>
      </c>
      <c r="L45" s="76">
        <f t="shared" si="2"/>
        <v>80.821244138793375</v>
      </c>
      <c r="M45" s="64">
        <v>4095078</v>
      </c>
      <c r="N45" s="71">
        <f t="shared" si="3"/>
        <v>10558757</v>
      </c>
      <c r="O45" s="79">
        <v>79975</v>
      </c>
      <c r="P45" s="79">
        <f t="shared" si="4"/>
        <v>132.02572053766801</v>
      </c>
      <c r="Q45" s="48">
        <v>0.2</v>
      </c>
      <c r="R45" s="50" t="s">
        <v>81</v>
      </c>
      <c r="S45" s="31"/>
    </row>
    <row r="46" spans="1:19" s="3" customFormat="1">
      <c r="A46" s="42" t="s">
        <v>44</v>
      </c>
      <c r="B46" s="33">
        <v>352326</v>
      </c>
      <c r="C46" s="33">
        <v>109191</v>
      </c>
      <c r="D46" s="35">
        <v>1271</v>
      </c>
      <c r="E46" s="46">
        <v>134566</v>
      </c>
      <c r="F46" s="36">
        <v>344174</v>
      </c>
      <c r="G46" s="60">
        <v>81752</v>
      </c>
      <c r="H46" s="46">
        <f t="shared" si="0"/>
        <v>1023280</v>
      </c>
      <c r="I46" s="64">
        <v>0</v>
      </c>
      <c r="J46" s="46">
        <v>45601</v>
      </c>
      <c r="K46" s="36">
        <f t="shared" si="1"/>
        <v>977679</v>
      </c>
      <c r="L46" s="76">
        <f t="shared" si="2"/>
        <v>167.66918195849769</v>
      </c>
      <c r="M46" s="64">
        <v>293512</v>
      </c>
      <c r="N46" s="71">
        <f t="shared" si="3"/>
        <v>1271191</v>
      </c>
      <c r="O46" s="79">
        <v>5831</v>
      </c>
      <c r="P46" s="79">
        <f t="shared" si="4"/>
        <v>218.0056594066198</v>
      </c>
      <c r="Q46" s="48">
        <v>0.34</v>
      </c>
      <c r="R46" s="50" t="s">
        <v>64</v>
      </c>
      <c r="S46" s="31"/>
    </row>
    <row r="47" spans="1:19" s="3" customFormat="1">
      <c r="A47" s="12" t="s">
        <v>45</v>
      </c>
      <c r="B47" s="34">
        <v>61969</v>
      </c>
      <c r="C47" s="34">
        <v>120782</v>
      </c>
      <c r="D47" s="35">
        <v>0</v>
      </c>
      <c r="E47" s="13">
        <v>10198</v>
      </c>
      <c r="F47" s="36">
        <v>0</v>
      </c>
      <c r="G47" s="61">
        <v>27105</v>
      </c>
      <c r="H47" s="13">
        <f t="shared" si="0"/>
        <v>220054</v>
      </c>
      <c r="I47" s="65">
        <v>41943</v>
      </c>
      <c r="J47" s="13">
        <v>77620</v>
      </c>
      <c r="K47" s="36">
        <f t="shared" si="1"/>
        <v>100491</v>
      </c>
      <c r="L47" s="77">
        <f t="shared" si="2"/>
        <v>38.165970375996963</v>
      </c>
      <c r="M47" s="65">
        <v>147654</v>
      </c>
      <c r="N47" s="71">
        <f t="shared" si="3"/>
        <v>248145</v>
      </c>
      <c r="O47" s="80">
        <v>2633</v>
      </c>
      <c r="P47" s="80">
        <f t="shared" si="4"/>
        <v>94.244208127611088</v>
      </c>
      <c r="Q47" s="14">
        <v>0.28000000000000003</v>
      </c>
      <c r="R47" s="21" t="s">
        <v>73</v>
      </c>
      <c r="S47" s="31"/>
    </row>
    <row r="48" spans="1:19" s="3" customFormat="1">
      <c r="A48" s="41" t="s">
        <v>46</v>
      </c>
      <c r="B48" s="32">
        <v>689725</v>
      </c>
      <c r="C48" s="32">
        <v>505034</v>
      </c>
      <c r="D48" s="32">
        <v>129278</v>
      </c>
      <c r="E48" s="45">
        <v>423632</v>
      </c>
      <c r="F48" s="45">
        <v>568857</v>
      </c>
      <c r="G48" s="59">
        <v>398857</v>
      </c>
      <c r="H48" s="45">
        <f t="shared" si="0"/>
        <v>2715383</v>
      </c>
      <c r="I48" s="63">
        <v>0</v>
      </c>
      <c r="J48" s="45">
        <v>210243</v>
      </c>
      <c r="K48" s="59">
        <f t="shared" si="1"/>
        <v>2505140</v>
      </c>
      <c r="L48" s="74">
        <f t="shared" si="2"/>
        <v>43.396331006288221</v>
      </c>
      <c r="M48" s="63">
        <v>847481</v>
      </c>
      <c r="N48" s="68">
        <f t="shared" si="3"/>
        <v>3352621</v>
      </c>
      <c r="O48" s="78">
        <v>57727</v>
      </c>
      <c r="P48" s="78">
        <f t="shared" si="4"/>
        <v>58.07717359294611</v>
      </c>
      <c r="Q48" s="47">
        <v>0.25</v>
      </c>
      <c r="R48" s="49" t="s">
        <v>67</v>
      </c>
      <c r="S48" s="31"/>
    </row>
    <row r="49" spans="1:19" s="3" customFormat="1">
      <c r="A49" s="42" t="s">
        <v>47</v>
      </c>
      <c r="B49" s="33">
        <v>1181563</v>
      </c>
      <c r="C49" s="33">
        <v>476420</v>
      </c>
      <c r="D49" s="33">
        <v>153214</v>
      </c>
      <c r="E49" s="46">
        <v>0</v>
      </c>
      <c r="F49" s="46">
        <v>49211</v>
      </c>
      <c r="G49" s="60">
        <v>180923</v>
      </c>
      <c r="H49" s="46">
        <f t="shared" si="0"/>
        <v>2041331</v>
      </c>
      <c r="I49" s="64">
        <v>31952</v>
      </c>
      <c r="J49" s="46">
        <v>174235</v>
      </c>
      <c r="K49" s="60">
        <f t="shared" si="1"/>
        <v>1835144</v>
      </c>
      <c r="L49" s="76">
        <f t="shared" si="2"/>
        <v>260.52583759227713</v>
      </c>
      <c r="M49" s="64">
        <v>938249</v>
      </c>
      <c r="N49" s="69">
        <f t="shared" si="3"/>
        <v>2773393</v>
      </c>
      <c r="O49" s="79">
        <v>7044</v>
      </c>
      <c r="P49" s="79">
        <f t="shared" si="4"/>
        <v>393.72416240772287</v>
      </c>
      <c r="Q49" s="48">
        <v>0.57999999999999996</v>
      </c>
      <c r="R49" s="50" t="s">
        <v>82</v>
      </c>
      <c r="S49" s="31"/>
    </row>
    <row r="50" spans="1:19" s="3" customFormat="1">
      <c r="A50" s="42" t="s">
        <v>48</v>
      </c>
      <c r="B50" s="33">
        <v>356641</v>
      </c>
      <c r="C50" s="33">
        <v>260095</v>
      </c>
      <c r="D50" s="33">
        <v>56436</v>
      </c>
      <c r="E50" s="46">
        <v>10597</v>
      </c>
      <c r="F50" s="46">
        <v>3670</v>
      </c>
      <c r="G50" s="60">
        <v>90023</v>
      </c>
      <c r="H50" s="46">
        <f t="shared" si="0"/>
        <v>777462</v>
      </c>
      <c r="I50" s="64">
        <v>0</v>
      </c>
      <c r="J50" s="46">
        <v>38142</v>
      </c>
      <c r="K50" s="60">
        <f t="shared" si="1"/>
        <v>739320</v>
      </c>
      <c r="L50" s="76">
        <f t="shared" si="2"/>
        <v>21.60680363561972</v>
      </c>
      <c r="M50" s="64">
        <v>375285</v>
      </c>
      <c r="N50" s="69">
        <f t="shared" si="3"/>
        <v>1114605</v>
      </c>
      <c r="O50" s="79">
        <v>34217</v>
      </c>
      <c r="P50" s="79">
        <f t="shared" si="4"/>
        <v>32.57459742233393</v>
      </c>
      <c r="Q50" s="48">
        <v>0.46</v>
      </c>
      <c r="R50" s="50" t="s">
        <v>65</v>
      </c>
      <c r="S50" s="31"/>
    </row>
    <row r="51" spans="1:19" s="3" customFormat="1">
      <c r="A51" s="42" t="s">
        <v>49</v>
      </c>
      <c r="B51" s="33">
        <v>733474</v>
      </c>
      <c r="C51" s="33">
        <v>401019</v>
      </c>
      <c r="D51" s="33">
        <v>0</v>
      </c>
      <c r="E51" s="46">
        <v>0</v>
      </c>
      <c r="F51" s="46">
        <v>0</v>
      </c>
      <c r="G51" s="60">
        <v>240745</v>
      </c>
      <c r="H51" s="46">
        <f t="shared" si="0"/>
        <v>1375238</v>
      </c>
      <c r="I51" s="64">
        <v>155533</v>
      </c>
      <c r="J51" s="46">
        <v>88414</v>
      </c>
      <c r="K51" s="60">
        <f t="shared" si="1"/>
        <v>1131291</v>
      </c>
      <c r="L51" s="76">
        <f t="shared" si="2"/>
        <v>96.124649502931433</v>
      </c>
      <c r="M51" s="64">
        <v>636478</v>
      </c>
      <c r="N51" s="69">
        <f t="shared" si="3"/>
        <v>1767769</v>
      </c>
      <c r="O51" s="79">
        <v>11769</v>
      </c>
      <c r="P51" s="79">
        <f t="shared" si="4"/>
        <v>150.20553997790807</v>
      </c>
      <c r="Q51" s="48">
        <v>0.53</v>
      </c>
      <c r="R51" s="50" t="s">
        <v>83</v>
      </c>
      <c r="S51" s="31"/>
    </row>
    <row r="52" spans="1:19" s="41" customFormat="1">
      <c r="A52" s="42" t="s">
        <v>50</v>
      </c>
      <c r="B52" s="33">
        <v>38044</v>
      </c>
      <c r="C52" s="33">
        <v>38544</v>
      </c>
      <c r="D52" s="33">
        <v>0</v>
      </c>
      <c r="E52" s="46">
        <v>169332</v>
      </c>
      <c r="F52" s="46">
        <v>74173</v>
      </c>
      <c r="G52" s="60">
        <v>44214</v>
      </c>
      <c r="H52" s="13">
        <f t="shared" si="0"/>
        <v>364307</v>
      </c>
      <c r="I52" s="64">
        <v>0</v>
      </c>
      <c r="J52" s="46">
        <v>38440</v>
      </c>
      <c r="K52" s="60">
        <f t="shared" si="1"/>
        <v>325867</v>
      </c>
      <c r="L52" s="77">
        <f t="shared" si="2"/>
        <v>48.255145861098768</v>
      </c>
      <c r="M52" s="64">
        <v>192882</v>
      </c>
      <c r="N52" s="69">
        <f t="shared" si="3"/>
        <v>518749</v>
      </c>
      <c r="O52" s="80">
        <v>6753</v>
      </c>
      <c r="P52" s="80">
        <f t="shared" si="4"/>
        <v>76.817562564786016</v>
      </c>
      <c r="Q52" s="48">
        <v>0.1</v>
      </c>
      <c r="R52" s="50" t="s">
        <v>84</v>
      </c>
      <c r="S52" s="31"/>
    </row>
    <row r="53" spans="1:19" s="8" customFormat="1">
      <c r="A53" s="8" t="s">
        <v>51</v>
      </c>
      <c r="B53" s="58">
        <v>29929960</v>
      </c>
      <c r="C53" s="58">
        <v>21508605</v>
      </c>
      <c r="D53" s="58">
        <v>7539330</v>
      </c>
      <c r="E53" s="9">
        <v>6819008</v>
      </c>
      <c r="F53" s="9">
        <v>7008655</v>
      </c>
      <c r="G53" s="62">
        <v>10616728</v>
      </c>
      <c r="H53" s="9">
        <f t="shared" si="0"/>
        <v>83422286</v>
      </c>
      <c r="I53" s="67">
        <v>5677363</v>
      </c>
      <c r="J53" s="9">
        <v>8492753</v>
      </c>
      <c r="K53" s="62">
        <f t="shared" si="1"/>
        <v>69252170</v>
      </c>
      <c r="L53" s="82">
        <f t="shared" si="2"/>
        <v>88.883859068629022</v>
      </c>
      <c r="M53" s="67">
        <v>35536692</v>
      </c>
      <c r="N53" s="72">
        <f t="shared" si="3"/>
        <v>104788862</v>
      </c>
      <c r="O53" s="9">
        <v>779131</v>
      </c>
      <c r="P53" s="83">
        <f t="shared" si="4"/>
        <v>134.49453557874094</v>
      </c>
      <c r="Q53" s="10">
        <v>0.36</v>
      </c>
      <c r="R53" s="11" t="s">
        <v>79</v>
      </c>
    </row>
    <row r="54" spans="1:19" s="12" customFormat="1" ht="26.25" customHeight="1">
      <c r="A54" s="31" t="s">
        <v>99</v>
      </c>
      <c r="B54"/>
      <c r="C54"/>
      <c r="D54"/>
      <c r="E54" s="36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1:19" s="3" customFormat="1">
      <c r="A55" s="31"/>
      <c r="B55"/>
      <c r="C55"/>
      <c r="D55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1:19" s="3" customFormat="1">
      <c r="A56" s="40"/>
      <c r="B56"/>
      <c r="C56"/>
      <c r="D56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</sheetData>
  <mergeCells count="1">
    <mergeCell ref="A1:R1"/>
  </mergeCells>
  <pageMargins left="0.45" right="0.46" top="0.31" bottom="0.28000000000000003" header="0.3" footer="0.3"/>
  <pageSetup paperSize="3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7"/>
  <sheetViews>
    <sheetView zoomScale="70" zoomScaleNormal="70" workbookViewId="0">
      <selection sqref="A1:XFD1"/>
    </sheetView>
  </sheetViews>
  <sheetFormatPr defaultRowHeight="15"/>
  <cols>
    <col min="1" max="1" width="22.140625" bestFit="1" customWidth="1"/>
    <col min="2" max="2" width="21" bestFit="1" customWidth="1"/>
    <col min="3" max="3" width="15.7109375" bestFit="1" customWidth="1"/>
    <col min="4" max="4" width="19.5703125" customWidth="1"/>
    <col min="5" max="5" width="17.140625" bestFit="1" customWidth="1"/>
    <col min="6" max="6" width="20.42578125" customWidth="1"/>
    <col min="7" max="7" width="17.28515625" bestFit="1" customWidth="1"/>
    <col min="8" max="8" width="20.5703125" customWidth="1"/>
    <col min="9" max="9" width="17.5703125" customWidth="1"/>
    <col min="10" max="10" width="16.7109375" customWidth="1"/>
  </cols>
  <sheetData>
    <row r="1" spans="1:10" ht="15.75">
      <c r="B1" s="232" t="s">
        <v>89</v>
      </c>
      <c r="C1" s="235"/>
      <c r="D1" s="235"/>
      <c r="E1" s="235"/>
      <c r="F1" s="235"/>
    </row>
    <row r="2" spans="1:10" s="29" customFormat="1" ht="30">
      <c r="A2" s="28" t="s">
        <v>0</v>
      </c>
      <c r="B2" s="28" t="s">
        <v>52</v>
      </c>
      <c r="C2" s="28" t="s">
        <v>53</v>
      </c>
      <c r="D2" s="28" t="s">
        <v>55</v>
      </c>
      <c r="E2" s="28" t="s">
        <v>54</v>
      </c>
      <c r="F2" s="28" t="s">
        <v>57</v>
      </c>
      <c r="G2" s="28" t="s">
        <v>59</v>
      </c>
      <c r="H2" s="28" t="s">
        <v>90</v>
      </c>
      <c r="I2" s="28" t="s">
        <v>58</v>
      </c>
      <c r="J2" s="28" t="s">
        <v>56</v>
      </c>
    </row>
    <row r="4" spans="1:10">
      <c r="A4" s="3" t="s">
        <v>1</v>
      </c>
      <c r="B4" s="4">
        <v>766884</v>
      </c>
      <c r="C4" s="4">
        <v>87791</v>
      </c>
      <c r="D4" s="4">
        <v>48546</v>
      </c>
      <c r="E4" s="4">
        <v>143530</v>
      </c>
      <c r="F4" s="4">
        <f>SUM(B4:E4)</f>
        <v>1046751</v>
      </c>
      <c r="G4" s="4">
        <v>776333</v>
      </c>
      <c r="H4" s="4">
        <f>SUM(F4:G4)</f>
        <v>1823084</v>
      </c>
      <c r="I4" s="5">
        <v>0.56000000000000005</v>
      </c>
      <c r="J4" s="6" t="s">
        <v>70</v>
      </c>
    </row>
    <row r="5" spans="1:10">
      <c r="A5" s="3" t="s">
        <v>2</v>
      </c>
      <c r="B5" s="4">
        <v>91429</v>
      </c>
      <c r="C5" s="4">
        <v>109465</v>
      </c>
      <c r="D5" s="4">
        <v>0</v>
      </c>
      <c r="E5" s="4">
        <v>262786</v>
      </c>
      <c r="F5" s="4">
        <f>SUM(B5:E5)</f>
        <v>463680</v>
      </c>
      <c r="G5" s="4">
        <v>317679</v>
      </c>
      <c r="H5" s="4">
        <f t="shared" ref="H5:H54" si="0">SUM(F5:G5)</f>
        <v>781359</v>
      </c>
      <c r="I5" s="5">
        <v>7.0000000000000007E-2</v>
      </c>
      <c r="J5" s="6" t="s">
        <v>76</v>
      </c>
    </row>
    <row r="6" spans="1:10">
      <c r="A6" s="3" t="s">
        <v>3</v>
      </c>
      <c r="B6" s="4">
        <v>707744</v>
      </c>
      <c r="C6" s="4">
        <v>76</v>
      </c>
      <c r="D6" s="4">
        <v>815721</v>
      </c>
      <c r="E6" s="4">
        <v>253138</v>
      </c>
      <c r="F6" s="4">
        <f t="shared" ref="F6:F35" si="1">SUM(B6:E6)</f>
        <v>1776679</v>
      </c>
      <c r="G6" s="4">
        <v>553997</v>
      </c>
      <c r="H6" s="4">
        <f t="shared" si="0"/>
        <v>2330676</v>
      </c>
      <c r="I6" s="5">
        <v>0.28000000000000003</v>
      </c>
      <c r="J6" s="6" t="s">
        <v>67</v>
      </c>
    </row>
    <row r="7" spans="1:10">
      <c r="A7" s="3" t="s">
        <v>4</v>
      </c>
      <c r="B7" s="4">
        <v>549455</v>
      </c>
      <c r="C7" s="4">
        <v>0</v>
      </c>
      <c r="D7" s="4">
        <v>6056</v>
      </c>
      <c r="E7" s="4">
        <v>21749</v>
      </c>
      <c r="F7" s="4">
        <f t="shared" si="1"/>
        <v>577260</v>
      </c>
      <c r="G7" s="4">
        <v>454567</v>
      </c>
      <c r="H7" s="4">
        <f t="shared" si="0"/>
        <v>1031827</v>
      </c>
      <c r="I7" s="5">
        <v>0.71</v>
      </c>
      <c r="J7" s="6" t="s">
        <v>85</v>
      </c>
    </row>
    <row r="8" spans="1:10" s="20" customFormat="1" ht="15.75" thickBot="1">
      <c r="A8" s="16" t="s">
        <v>5</v>
      </c>
      <c r="B8" s="17">
        <v>7310077</v>
      </c>
      <c r="C8" s="17">
        <v>2433681</v>
      </c>
      <c r="D8" s="17">
        <v>535436</v>
      </c>
      <c r="E8" s="17">
        <v>433780</v>
      </c>
      <c r="F8" s="17">
        <f t="shared" si="1"/>
        <v>10712974</v>
      </c>
      <c r="G8" s="17">
        <v>2810242</v>
      </c>
      <c r="H8" s="17">
        <f t="shared" si="0"/>
        <v>13523216</v>
      </c>
      <c r="I8" s="18">
        <v>0.3</v>
      </c>
      <c r="J8" s="19" t="s">
        <v>86</v>
      </c>
    </row>
    <row r="9" spans="1:10">
      <c r="A9" s="12" t="s">
        <v>6</v>
      </c>
      <c r="B9" s="13">
        <v>1262077</v>
      </c>
      <c r="C9" s="13">
        <v>279034</v>
      </c>
      <c r="D9" s="13">
        <v>10127</v>
      </c>
      <c r="E9" s="13">
        <v>51649</v>
      </c>
      <c r="F9" s="13">
        <f t="shared" si="1"/>
        <v>1602887</v>
      </c>
      <c r="G9" s="13">
        <v>411122</v>
      </c>
      <c r="H9" s="13">
        <f t="shared" si="0"/>
        <v>2014009</v>
      </c>
      <c r="I9" s="14">
        <v>0.33</v>
      </c>
      <c r="J9" s="15" t="s">
        <v>87</v>
      </c>
    </row>
    <row r="10" spans="1:10">
      <c r="A10" s="3" t="s">
        <v>7</v>
      </c>
      <c r="B10" s="4">
        <v>503130</v>
      </c>
      <c r="C10" s="4">
        <v>23</v>
      </c>
      <c r="D10" s="4">
        <v>7</v>
      </c>
      <c r="E10" s="4">
        <v>88676</v>
      </c>
      <c r="F10" s="4">
        <f t="shared" si="1"/>
        <v>591836</v>
      </c>
      <c r="G10" s="4">
        <v>392563</v>
      </c>
      <c r="H10" s="4">
        <f t="shared" si="0"/>
        <v>984399</v>
      </c>
      <c r="I10" s="5">
        <v>0.57999999999999996</v>
      </c>
      <c r="J10" s="7" t="s">
        <v>73</v>
      </c>
    </row>
    <row r="11" spans="1:10">
      <c r="A11" s="3" t="s">
        <v>8</v>
      </c>
      <c r="B11" s="4">
        <v>353583</v>
      </c>
      <c r="C11" s="4">
        <v>20446</v>
      </c>
      <c r="D11" s="4">
        <v>0</v>
      </c>
      <c r="E11" s="4">
        <v>26361</v>
      </c>
      <c r="F11" s="4">
        <f t="shared" si="1"/>
        <v>400390</v>
      </c>
      <c r="G11" s="4">
        <v>134134</v>
      </c>
      <c r="H11" s="4">
        <f t="shared" si="0"/>
        <v>534524</v>
      </c>
      <c r="I11" s="5">
        <v>0.25</v>
      </c>
      <c r="J11" s="7" t="s">
        <v>77</v>
      </c>
    </row>
    <row r="12" spans="1:10">
      <c r="A12" s="3" t="s">
        <v>9</v>
      </c>
      <c r="B12" s="4">
        <v>3476364</v>
      </c>
      <c r="C12" s="4">
        <v>744543</v>
      </c>
      <c r="D12" s="4">
        <v>127837</v>
      </c>
      <c r="E12" s="4">
        <v>455928</v>
      </c>
      <c r="F12" s="4">
        <f t="shared" si="1"/>
        <v>4804672</v>
      </c>
      <c r="G12" s="4">
        <v>2026677</v>
      </c>
      <c r="H12" s="4">
        <f t="shared" si="0"/>
        <v>6831349</v>
      </c>
      <c r="I12" s="5">
        <v>0.33</v>
      </c>
      <c r="J12" s="7" t="s">
        <v>79</v>
      </c>
    </row>
    <row r="13" spans="1:10" s="20" customFormat="1" ht="15.75" thickBot="1">
      <c r="A13" s="16" t="s">
        <v>10</v>
      </c>
      <c r="B13" s="17">
        <v>1158636</v>
      </c>
      <c r="C13" s="17">
        <v>0</v>
      </c>
      <c r="D13" s="17">
        <v>0</v>
      </c>
      <c r="E13" s="17">
        <v>192765</v>
      </c>
      <c r="F13" s="17">
        <f t="shared" si="1"/>
        <v>1351401</v>
      </c>
      <c r="G13" s="17">
        <v>1162924</v>
      </c>
      <c r="H13" s="17">
        <f t="shared" si="0"/>
        <v>2514325</v>
      </c>
      <c r="I13" s="18">
        <v>0.59</v>
      </c>
      <c r="J13" s="19" t="s">
        <v>88</v>
      </c>
    </row>
    <row r="14" spans="1:10">
      <c r="A14" s="12" t="s">
        <v>11</v>
      </c>
      <c r="B14" s="13">
        <v>174944</v>
      </c>
      <c r="C14" s="13">
        <v>0</v>
      </c>
      <c r="D14" s="13">
        <v>0</v>
      </c>
      <c r="E14" s="13">
        <v>35417</v>
      </c>
      <c r="F14" s="13">
        <f t="shared" si="1"/>
        <v>210361</v>
      </c>
      <c r="G14" s="13">
        <v>192340</v>
      </c>
      <c r="H14" s="13">
        <f t="shared" si="0"/>
        <v>402701</v>
      </c>
      <c r="I14" s="14">
        <v>0.37</v>
      </c>
      <c r="J14" s="15" t="s">
        <v>60</v>
      </c>
    </row>
    <row r="15" spans="1:10">
      <c r="A15" s="3" t="s">
        <v>12</v>
      </c>
      <c r="B15" s="4">
        <v>341312</v>
      </c>
      <c r="C15" s="4">
        <v>0</v>
      </c>
      <c r="D15" s="4">
        <v>0</v>
      </c>
      <c r="E15" s="4">
        <v>15927</v>
      </c>
      <c r="F15" s="4">
        <f t="shared" si="1"/>
        <v>357239</v>
      </c>
      <c r="G15" s="4">
        <v>227292</v>
      </c>
      <c r="H15" s="4">
        <f t="shared" si="0"/>
        <v>584531</v>
      </c>
      <c r="I15" s="5">
        <v>0.55000000000000004</v>
      </c>
      <c r="J15" s="7" t="s">
        <v>61</v>
      </c>
    </row>
    <row r="16" spans="1:10">
      <c r="A16" s="3" t="s">
        <v>13</v>
      </c>
      <c r="B16" s="4">
        <v>3466466</v>
      </c>
      <c r="C16" s="4">
        <v>51635</v>
      </c>
      <c r="D16" s="4">
        <v>275</v>
      </c>
      <c r="E16" s="4">
        <v>70793</v>
      </c>
      <c r="F16" s="4">
        <f t="shared" si="1"/>
        <v>3589169</v>
      </c>
      <c r="G16" s="4">
        <v>1233078</v>
      </c>
      <c r="H16" s="4">
        <f t="shared" si="0"/>
        <v>4822247</v>
      </c>
      <c r="I16" s="5">
        <v>0.38</v>
      </c>
      <c r="J16" s="7" t="s">
        <v>62</v>
      </c>
    </row>
    <row r="17" spans="1:10">
      <c r="A17" s="3" t="s">
        <v>14</v>
      </c>
      <c r="B17" s="4">
        <v>1157874</v>
      </c>
      <c r="C17" s="4">
        <v>496</v>
      </c>
      <c r="D17" s="4">
        <v>82900</v>
      </c>
      <c r="E17" s="4">
        <v>285138</v>
      </c>
      <c r="F17" s="4">
        <f t="shared" si="1"/>
        <v>1526408</v>
      </c>
      <c r="G17" s="4">
        <v>1084642</v>
      </c>
      <c r="H17" s="4">
        <f t="shared" si="0"/>
        <v>2611050</v>
      </c>
      <c r="I17" s="5">
        <v>0.52</v>
      </c>
      <c r="J17" s="7" t="s">
        <v>63</v>
      </c>
    </row>
    <row r="18" spans="1:10" s="20" customFormat="1" ht="15.75" thickBot="1">
      <c r="A18" s="16" t="s">
        <v>15</v>
      </c>
      <c r="B18" s="17">
        <v>846490</v>
      </c>
      <c r="C18" s="17">
        <v>50321</v>
      </c>
      <c r="D18" s="17">
        <v>284380</v>
      </c>
      <c r="E18" s="17">
        <v>15649</v>
      </c>
      <c r="F18" s="17">
        <f t="shared" si="1"/>
        <v>1196840</v>
      </c>
      <c r="G18" s="17">
        <v>333124</v>
      </c>
      <c r="H18" s="17">
        <f t="shared" si="0"/>
        <v>1529964</v>
      </c>
      <c r="I18" s="18">
        <v>0.35</v>
      </c>
      <c r="J18" s="19" t="s">
        <v>64</v>
      </c>
    </row>
    <row r="19" spans="1:10">
      <c r="A19" s="12" t="s">
        <v>16</v>
      </c>
      <c r="B19" s="13">
        <v>582834</v>
      </c>
      <c r="C19" s="13">
        <v>24382</v>
      </c>
      <c r="D19" s="13">
        <v>283294</v>
      </c>
      <c r="E19" s="13">
        <v>-61612</v>
      </c>
      <c r="F19" s="13">
        <f t="shared" si="1"/>
        <v>828898</v>
      </c>
      <c r="G19" s="13">
        <v>410928</v>
      </c>
      <c r="H19" s="13">
        <f t="shared" si="0"/>
        <v>1239826</v>
      </c>
      <c r="I19" s="14">
        <v>0.47</v>
      </c>
      <c r="J19" s="15" t="s">
        <v>65</v>
      </c>
    </row>
    <row r="20" spans="1:10">
      <c r="A20" s="3" t="s">
        <v>17</v>
      </c>
      <c r="B20" s="4">
        <v>1125579</v>
      </c>
      <c r="C20" s="4">
        <v>9400</v>
      </c>
      <c r="D20" s="4">
        <v>0</v>
      </c>
      <c r="E20" s="4">
        <v>160499</v>
      </c>
      <c r="F20" s="4">
        <f t="shared" si="1"/>
        <v>1295478</v>
      </c>
      <c r="G20" s="4">
        <v>678438</v>
      </c>
      <c r="H20" s="4">
        <f t="shared" si="0"/>
        <v>1973916</v>
      </c>
      <c r="I20" s="5">
        <v>0.42</v>
      </c>
      <c r="J20" s="7" t="s">
        <v>66</v>
      </c>
    </row>
    <row r="21" spans="1:10">
      <c r="A21" s="3" t="s">
        <v>18</v>
      </c>
      <c r="B21" s="4">
        <v>875455</v>
      </c>
      <c r="C21" s="4">
        <v>1104949</v>
      </c>
      <c r="D21" s="4">
        <v>78644</v>
      </c>
      <c r="E21" s="4">
        <v>57459</v>
      </c>
      <c r="F21" s="4">
        <f t="shared" si="1"/>
        <v>2116507</v>
      </c>
      <c r="G21" s="4">
        <v>667604</v>
      </c>
      <c r="H21" s="4">
        <f t="shared" si="0"/>
        <v>2784111</v>
      </c>
      <c r="I21" s="5">
        <v>0.28000000000000003</v>
      </c>
      <c r="J21" s="7" t="s">
        <v>67</v>
      </c>
    </row>
    <row r="22" spans="1:10">
      <c r="A22" s="3" t="s">
        <v>19</v>
      </c>
      <c r="B22" s="4">
        <v>384317</v>
      </c>
      <c r="C22" s="4">
        <v>0</v>
      </c>
      <c r="D22" s="4">
        <v>0</v>
      </c>
      <c r="E22" s="4">
        <v>18568</v>
      </c>
      <c r="F22" s="4">
        <f t="shared" si="1"/>
        <v>402885</v>
      </c>
      <c r="G22" s="4">
        <v>144849</v>
      </c>
      <c r="H22" s="4">
        <f t="shared" si="0"/>
        <v>547734</v>
      </c>
      <c r="I22" s="5">
        <v>0.6</v>
      </c>
      <c r="J22" s="7" t="s">
        <v>62</v>
      </c>
    </row>
    <row r="23" spans="1:10" s="20" customFormat="1" ht="15.75" thickBot="1">
      <c r="A23" s="16" t="s">
        <v>20</v>
      </c>
      <c r="B23" s="17">
        <v>1085830</v>
      </c>
      <c r="C23" s="17">
        <v>60741</v>
      </c>
      <c r="D23" s="17">
        <v>190760</v>
      </c>
      <c r="E23" s="17">
        <v>127991</v>
      </c>
      <c r="F23" s="17">
        <f t="shared" si="1"/>
        <v>1465322</v>
      </c>
      <c r="G23" s="17">
        <v>540805</v>
      </c>
      <c r="H23" s="17">
        <f t="shared" si="0"/>
        <v>2006127</v>
      </c>
      <c r="I23" s="18">
        <v>0.27</v>
      </c>
      <c r="J23" s="19" t="s">
        <v>68</v>
      </c>
    </row>
    <row r="24" spans="1:10">
      <c r="A24" s="12" t="s">
        <v>21</v>
      </c>
      <c r="B24" s="13">
        <v>991845</v>
      </c>
      <c r="C24" s="13">
        <v>0</v>
      </c>
      <c r="D24" s="13">
        <v>887161</v>
      </c>
      <c r="E24" s="13">
        <v>149565</v>
      </c>
      <c r="F24" s="13">
        <f t="shared" si="1"/>
        <v>2028571</v>
      </c>
      <c r="G24" s="13">
        <v>354661</v>
      </c>
      <c r="H24" s="13">
        <f t="shared" si="0"/>
        <v>2383232</v>
      </c>
      <c r="I24" s="14">
        <v>0.18</v>
      </c>
      <c r="J24" s="15" t="s">
        <v>69</v>
      </c>
    </row>
    <row r="25" spans="1:10">
      <c r="A25" s="3" t="s">
        <v>22</v>
      </c>
      <c r="B25" s="4">
        <v>1613165</v>
      </c>
      <c r="C25" s="4">
        <v>158239</v>
      </c>
      <c r="D25" s="4">
        <v>71270</v>
      </c>
      <c r="E25" s="4">
        <v>151115</v>
      </c>
      <c r="F25" s="4">
        <f t="shared" si="1"/>
        <v>1993789</v>
      </c>
      <c r="G25" s="4">
        <v>748660</v>
      </c>
      <c r="H25" s="4">
        <f t="shared" si="0"/>
        <v>2742449</v>
      </c>
      <c r="I25" s="5">
        <v>0.41</v>
      </c>
      <c r="J25" s="7" t="s">
        <v>68</v>
      </c>
    </row>
    <row r="26" spans="1:10">
      <c r="A26" s="3" t="s">
        <v>23</v>
      </c>
      <c r="B26" s="4">
        <v>992032</v>
      </c>
      <c r="C26" s="4">
        <v>0</v>
      </c>
      <c r="D26" s="4">
        <v>284087</v>
      </c>
      <c r="E26" s="4">
        <v>69830</v>
      </c>
      <c r="F26" s="4">
        <f t="shared" si="1"/>
        <v>1345949</v>
      </c>
      <c r="G26" s="4">
        <v>805235</v>
      </c>
      <c r="H26" s="4">
        <f t="shared" si="0"/>
        <v>2151184</v>
      </c>
      <c r="I26" s="5">
        <v>0.41</v>
      </c>
      <c r="J26" s="7" t="s">
        <v>71</v>
      </c>
    </row>
    <row r="27" spans="1:10">
      <c r="A27" s="3" t="s">
        <v>24</v>
      </c>
      <c r="B27" s="4">
        <v>529953</v>
      </c>
      <c r="C27" s="4">
        <v>0</v>
      </c>
      <c r="D27" s="4">
        <v>41936</v>
      </c>
      <c r="E27" s="4">
        <v>29343</v>
      </c>
      <c r="F27" s="4">
        <f t="shared" si="1"/>
        <v>601232</v>
      </c>
      <c r="G27" s="4">
        <v>720261</v>
      </c>
      <c r="H27" s="4">
        <f t="shared" si="0"/>
        <v>1321493</v>
      </c>
      <c r="I27" s="5">
        <v>0.65</v>
      </c>
      <c r="J27" s="7" t="s">
        <v>72</v>
      </c>
    </row>
    <row r="28" spans="1:10" s="20" customFormat="1" ht="15.75" thickBot="1">
      <c r="A28" s="16" t="s">
        <v>25</v>
      </c>
      <c r="B28" s="17">
        <v>1006131</v>
      </c>
      <c r="C28" s="17">
        <v>1</v>
      </c>
      <c r="D28" s="17">
        <v>297098</v>
      </c>
      <c r="E28" s="17">
        <v>53014</v>
      </c>
      <c r="F28" s="17">
        <f t="shared" si="1"/>
        <v>1356244</v>
      </c>
      <c r="G28" s="17">
        <v>897197</v>
      </c>
      <c r="H28" s="17">
        <f t="shared" si="0"/>
        <v>2253441</v>
      </c>
      <c r="I28" s="18">
        <v>0.52</v>
      </c>
      <c r="J28" s="19" t="s">
        <v>73</v>
      </c>
    </row>
    <row r="29" spans="1:10">
      <c r="A29" s="12" t="s">
        <v>26</v>
      </c>
      <c r="B29" s="13">
        <v>202702</v>
      </c>
      <c r="C29" s="13">
        <v>3373</v>
      </c>
      <c r="D29" s="13">
        <v>6804</v>
      </c>
      <c r="E29" s="13">
        <v>59433</v>
      </c>
      <c r="F29" s="13">
        <f t="shared" si="1"/>
        <v>272312</v>
      </c>
      <c r="G29" s="13">
        <v>332687</v>
      </c>
      <c r="H29" s="13">
        <f t="shared" si="0"/>
        <v>604999</v>
      </c>
      <c r="I29" s="14">
        <v>0.38</v>
      </c>
      <c r="J29" s="15" t="s">
        <v>74</v>
      </c>
    </row>
    <row r="30" spans="1:10">
      <c r="A30" s="3" t="s">
        <v>27</v>
      </c>
      <c r="B30" s="4">
        <v>404797</v>
      </c>
      <c r="C30" s="4">
        <v>53303</v>
      </c>
      <c r="D30" s="4">
        <v>153012</v>
      </c>
      <c r="E30" s="4">
        <v>24365</v>
      </c>
      <c r="F30" s="4">
        <f t="shared" si="1"/>
        <v>635477</v>
      </c>
      <c r="G30" s="4">
        <v>254820</v>
      </c>
      <c r="H30" s="4">
        <f t="shared" si="0"/>
        <v>890297</v>
      </c>
      <c r="I30" s="5">
        <v>0.47</v>
      </c>
      <c r="J30" s="7" t="s">
        <v>75</v>
      </c>
    </row>
    <row r="31" spans="1:10">
      <c r="A31" s="3" t="s">
        <v>28</v>
      </c>
      <c r="B31" s="4">
        <v>506728</v>
      </c>
      <c r="C31" s="4">
        <v>47</v>
      </c>
      <c r="D31" s="4">
        <v>0</v>
      </c>
      <c r="E31" s="4">
        <v>104287</v>
      </c>
      <c r="F31" s="4">
        <f t="shared" si="1"/>
        <v>611062</v>
      </c>
      <c r="G31" s="4">
        <v>231317</v>
      </c>
      <c r="H31" s="4">
        <f t="shared" si="0"/>
        <v>842379</v>
      </c>
      <c r="I31" s="5">
        <v>0.48</v>
      </c>
      <c r="J31" s="7" t="s">
        <v>68</v>
      </c>
    </row>
    <row r="32" spans="1:10">
      <c r="A32" s="3" t="s">
        <v>29</v>
      </c>
      <c r="B32" s="4">
        <v>363030</v>
      </c>
      <c r="C32" s="4">
        <v>0</v>
      </c>
      <c r="D32" s="4">
        <v>0</v>
      </c>
      <c r="E32" s="4">
        <v>163169</v>
      </c>
      <c r="F32" s="4">
        <f t="shared" si="1"/>
        <v>526199</v>
      </c>
      <c r="G32" s="4">
        <v>163357</v>
      </c>
      <c r="H32" s="4">
        <f t="shared" si="0"/>
        <v>689556</v>
      </c>
      <c r="I32" s="5">
        <v>0.26</v>
      </c>
      <c r="J32" s="7" t="s">
        <v>67</v>
      </c>
    </row>
    <row r="33" spans="1:10" s="20" customFormat="1" ht="15.75" thickBot="1">
      <c r="A33" s="16" t="s">
        <v>30</v>
      </c>
      <c r="B33" s="17">
        <v>1785895</v>
      </c>
      <c r="C33" s="17">
        <v>38238</v>
      </c>
      <c r="D33" s="17">
        <v>0</v>
      </c>
      <c r="E33" s="17">
        <v>134997</v>
      </c>
      <c r="F33" s="17">
        <f t="shared" si="1"/>
        <v>1959130</v>
      </c>
      <c r="G33" s="17">
        <v>678279</v>
      </c>
      <c r="H33" s="17">
        <f t="shared" si="0"/>
        <v>2637409</v>
      </c>
      <c r="I33" s="18">
        <v>0.14000000000000001</v>
      </c>
      <c r="J33" s="19" t="s">
        <v>62</v>
      </c>
    </row>
    <row r="34" spans="1:10">
      <c r="A34" s="12" t="s">
        <v>31</v>
      </c>
      <c r="B34" s="13">
        <v>325777</v>
      </c>
      <c r="C34" s="13">
        <v>0</v>
      </c>
      <c r="D34" s="13">
        <v>1989</v>
      </c>
      <c r="E34" s="13">
        <v>44475</v>
      </c>
      <c r="F34" s="13">
        <f t="shared" si="1"/>
        <v>372241</v>
      </c>
      <c r="G34" s="13">
        <v>260340</v>
      </c>
      <c r="H34" s="13">
        <f t="shared" si="0"/>
        <v>632581</v>
      </c>
      <c r="I34" s="14">
        <v>0.41</v>
      </c>
      <c r="J34" s="15" t="s">
        <v>76</v>
      </c>
    </row>
    <row r="35" spans="1:10">
      <c r="A35" s="3" t="s">
        <v>32</v>
      </c>
      <c r="B35" s="4">
        <v>2747170</v>
      </c>
      <c r="C35" s="4">
        <v>534359</v>
      </c>
      <c r="D35" s="4">
        <v>1056817</v>
      </c>
      <c r="E35" s="4">
        <v>812883</v>
      </c>
      <c r="F35" s="4">
        <f t="shared" si="1"/>
        <v>5151229</v>
      </c>
      <c r="G35" s="4">
        <v>1709923</v>
      </c>
      <c r="H35" s="4">
        <f t="shared" si="0"/>
        <v>6861152</v>
      </c>
      <c r="I35" s="5">
        <v>0.2</v>
      </c>
      <c r="J35" s="7" t="s">
        <v>77</v>
      </c>
    </row>
    <row r="36" spans="1:10">
      <c r="A36" s="3" t="s">
        <v>33</v>
      </c>
      <c r="B36" s="4">
        <v>1973898</v>
      </c>
      <c r="C36" s="4">
        <v>0</v>
      </c>
      <c r="D36" s="4">
        <v>582323</v>
      </c>
      <c r="E36" s="4">
        <v>114728</v>
      </c>
      <c r="F36" s="4">
        <f t="shared" ref="F36:F54" si="2">SUM(B36:E36)</f>
        <v>2670949</v>
      </c>
      <c r="G36" s="4">
        <v>856649</v>
      </c>
      <c r="H36" s="4">
        <f t="shared" si="0"/>
        <v>3527598</v>
      </c>
      <c r="I36" s="5">
        <v>0.51</v>
      </c>
      <c r="J36" s="7" t="s">
        <v>67</v>
      </c>
    </row>
    <row r="37" spans="1:10">
      <c r="A37" s="3" t="s">
        <v>34</v>
      </c>
      <c r="B37" s="4">
        <v>202646</v>
      </c>
      <c r="C37" s="4">
        <v>7210</v>
      </c>
      <c r="D37" s="4">
        <v>0</v>
      </c>
      <c r="E37" s="4">
        <v>17664</v>
      </c>
      <c r="F37" s="4">
        <f t="shared" si="2"/>
        <v>227520</v>
      </c>
      <c r="G37" s="4">
        <v>224979</v>
      </c>
      <c r="H37" s="4">
        <f t="shared" si="0"/>
        <v>452499</v>
      </c>
      <c r="I37" s="5">
        <v>0.56999999999999995</v>
      </c>
      <c r="J37" s="7" t="s">
        <v>78</v>
      </c>
    </row>
    <row r="38" spans="1:10" s="20" customFormat="1" ht="15.75" thickBot="1">
      <c r="A38" s="16" t="s">
        <v>35</v>
      </c>
      <c r="B38" s="17">
        <v>2728187</v>
      </c>
      <c r="C38" s="17">
        <v>22627</v>
      </c>
      <c r="D38" s="17">
        <v>0</v>
      </c>
      <c r="E38" s="17">
        <v>214187</v>
      </c>
      <c r="F38" s="17">
        <f t="shared" si="2"/>
        <v>2965001</v>
      </c>
      <c r="G38" s="17">
        <v>1119873</v>
      </c>
      <c r="H38" s="17">
        <f t="shared" si="0"/>
        <v>4084874</v>
      </c>
      <c r="I38" s="18">
        <v>0.61</v>
      </c>
      <c r="J38" s="19" t="s">
        <v>68</v>
      </c>
    </row>
    <row r="39" spans="1:10">
      <c r="A39" s="12" t="s">
        <v>36</v>
      </c>
      <c r="B39" s="13">
        <v>1225975</v>
      </c>
      <c r="C39" s="13">
        <v>130208</v>
      </c>
      <c r="D39" s="13">
        <v>0</v>
      </c>
      <c r="E39" s="13">
        <v>307067</v>
      </c>
      <c r="F39" s="13">
        <f t="shared" si="2"/>
        <v>1663250</v>
      </c>
      <c r="G39" s="13">
        <v>586798</v>
      </c>
      <c r="H39" s="13">
        <f t="shared" si="0"/>
        <v>2250048</v>
      </c>
      <c r="I39" s="14">
        <v>0.23</v>
      </c>
      <c r="J39" s="15" t="s">
        <v>62</v>
      </c>
    </row>
    <row r="40" spans="1:10">
      <c r="A40" s="3" t="s">
        <v>37</v>
      </c>
      <c r="B40" s="4">
        <v>669098</v>
      </c>
      <c r="C40" s="4">
        <v>44357</v>
      </c>
      <c r="D40" s="4">
        <v>15177</v>
      </c>
      <c r="E40" s="4">
        <v>128099</v>
      </c>
      <c r="F40" s="4">
        <f t="shared" si="2"/>
        <v>856731</v>
      </c>
      <c r="G40" s="4">
        <v>425587</v>
      </c>
      <c r="H40" s="4">
        <f t="shared" si="0"/>
        <v>1282318</v>
      </c>
      <c r="I40" s="5">
        <v>0.39</v>
      </c>
      <c r="J40" s="7" t="s">
        <v>65</v>
      </c>
    </row>
    <row r="41" spans="1:10">
      <c r="A41" s="3" t="s">
        <v>38</v>
      </c>
      <c r="B41" s="4">
        <v>779977</v>
      </c>
      <c r="C41" s="4">
        <v>2667404</v>
      </c>
      <c r="D41" s="4">
        <v>82772</v>
      </c>
      <c r="E41" s="4">
        <v>0</v>
      </c>
      <c r="F41" s="4">
        <f t="shared" si="2"/>
        <v>3530153</v>
      </c>
      <c r="G41" s="4">
        <v>1430945</v>
      </c>
      <c r="H41" s="4">
        <f t="shared" si="0"/>
        <v>4961098</v>
      </c>
      <c r="I41" s="5">
        <v>0.38</v>
      </c>
      <c r="J41" s="7" t="s">
        <v>75</v>
      </c>
    </row>
    <row r="42" spans="1:10">
      <c r="A42" s="3" t="s">
        <v>39</v>
      </c>
      <c r="B42" s="4">
        <v>96173</v>
      </c>
      <c r="C42" s="4">
        <v>16142</v>
      </c>
      <c r="D42" s="4">
        <v>0</v>
      </c>
      <c r="E42" s="4">
        <v>82346</v>
      </c>
      <c r="F42" s="4">
        <f t="shared" si="2"/>
        <v>194661</v>
      </c>
      <c r="G42" s="4">
        <v>198220</v>
      </c>
      <c r="H42" s="4">
        <f t="shared" si="0"/>
        <v>392881</v>
      </c>
      <c r="I42" s="5">
        <v>0.31</v>
      </c>
      <c r="J42" s="7" t="s">
        <v>78</v>
      </c>
    </row>
    <row r="43" spans="1:10" s="26" customFormat="1" ht="15.75" thickBot="1">
      <c r="A43" s="22" t="s">
        <v>40</v>
      </c>
      <c r="B43" s="23">
        <v>794302</v>
      </c>
      <c r="C43" s="23">
        <v>2824</v>
      </c>
      <c r="D43" s="23">
        <v>2912</v>
      </c>
      <c r="E43" s="23">
        <v>182247</v>
      </c>
      <c r="F43" s="23">
        <f t="shared" si="2"/>
        <v>982285</v>
      </c>
      <c r="G43" s="23">
        <v>416578</v>
      </c>
      <c r="H43" s="23">
        <f t="shared" si="0"/>
        <v>1398863</v>
      </c>
      <c r="I43" s="24">
        <v>0.53</v>
      </c>
      <c r="J43" s="25" t="s">
        <v>79</v>
      </c>
    </row>
    <row r="44" spans="1:10">
      <c r="A44" s="12" t="s">
        <v>41</v>
      </c>
      <c r="B44" s="13">
        <v>116237</v>
      </c>
      <c r="C44" s="13">
        <v>0</v>
      </c>
      <c r="D44" s="13">
        <v>60898</v>
      </c>
      <c r="E44" s="13">
        <v>48433</v>
      </c>
      <c r="F44" s="13">
        <f t="shared" si="2"/>
        <v>225568</v>
      </c>
      <c r="G44" s="13">
        <v>237546</v>
      </c>
      <c r="H44" s="13">
        <f t="shared" si="0"/>
        <v>463114</v>
      </c>
      <c r="I44" s="14">
        <v>0.51</v>
      </c>
      <c r="J44" s="21" t="s">
        <v>80</v>
      </c>
    </row>
    <row r="45" spans="1:10">
      <c r="A45" s="3" t="s">
        <v>42</v>
      </c>
      <c r="B45" s="4">
        <v>1019916</v>
      </c>
      <c r="C45" s="4">
        <v>0</v>
      </c>
      <c r="D45" s="4">
        <v>4195</v>
      </c>
      <c r="E45" s="4">
        <v>107147</v>
      </c>
      <c r="F45" s="4">
        <f t="shared" si="2"/>
        <v>1131258</v>
      </c>
      <c r="G45" s="4">
        <v>644132</v>
      </c>
      <c r="H45" s="4">
        <f t="shared" si="0"/>
        <v>1775390</v>
      </c>
      <c r="I45" s="5">
        <v>0.64</v>
      </c>
      <c r="J45" s="6" t="s">
        <v>81</v>
      </c>
    </row>
    <row r="46" spans="1:10">
      <c r="A46" s="3" t="s">
        <v>43</v>
      </c>
      <c r="B46" s="4">
        <v>4029887</v>
      </c>
      <c r="C46" s="4">
        <v>0</v>
      </c>
      <c r="D46" s="4">
        <v>38908</v>
      </c>
      <c r="E46" s="4">
        <v>3162446</v>
      </c>
      <c r="F46" s="4">
        <f t="shared" si="2"/>
        <v>7231241</v>
      </c>
      <c r="G46" s="4">
        <v>4095078</v>
      </c>
      <c r="H46" s="4">
        <f t="shared" si="0"/>
        <v>11326319</v>
      </c>
      <c r="I46" s="5">
        <v>0.2</v>
      </c>
      <c r="J46" s="6" t="s">
        <v>81</v>
      </c>
    </row>
    <row r="47" spans="1:10">
      <c r="A47" s="3" t="s">
        <v>44</v>
      </c>
      <c r="B47" s="4">
        <v>462788</v>
      </c>
      <c r="C47" s="4">
        <v>134566</v>
      </c>
      <c r="D47" s="4">
        <v>344174</v>
      </c>
      <c r="E47" s="4">
        <v>81752</v>
      </c>
      <c r="F47" s="4">
        <f t="shared" si="2"/>
        <v>1023280</v>
      </c>
      <c r="G47" s="4">
        <v>293512</v>
      </c>
      <c r="H47" s="4">
        <f t="shared" si="0"/>
        <v>1316792</v>
      </c>
      <c r="I47" s="5">
        <v>0.34</v>
      </c>
      <c r="J47" s="6" t="s">
        <v>64</v>
      </c>
    </row>
    <row r="48" spans="1:10" s="20" customFormat="1" ht="15.75" thickBot="1">
      <c r="A48" s="16" t="s">
        <v>45</v>
      </c>
      <c r="B48" s="17">
        <v>182751</v>
      </c>
      <c r="C48" s="17">
        <v>10198</v>
      </c>
      <c r="D48" s="17">
        <v>0</v>
      </c>
      <c r="E48" s="17">
        <v>27105</v>
      </c>
      <c r="F48" s="17">
        <f t="shared" si="2"/>
        <v>220054</v>
      </c>
      <c r="G48" s="17">
        <v>147654</v>
      </c>
      <c r="H48" s="17">
        <f t="shared" si="0"/>
        <v>367708</v>
      </c>
      <c r="I48" s="18">
        <v>0.28000000000000003</v>
      </c>
      <c r="J48" s="27" t="s">
        <v>73</v>
      </c>
    </row>
    <row r="49" spans="1:10">
      <c r="A49" s="12" t="s">
        <v>46</v>
      </c>
      <c r="B49" s="13">
        <v>1324037</v>
      </c>
      <c r="C49" s="13">
        <v>423632</v>
      </c>
      <c r="D49" s="13">
        <v>568857</v>
      </c>
      <c r="E49" s="13">
        <v>398857</v>
      </c>
      <c r="F49" s="13">
        <f t="shared" si="2"/>
        <v>2715383</v>
      </c>
      <c r="G49" s="13">
        <v>847481</v>
      </c>
      <c r="H49" s="13">
        <f t="shared" si="0"/>
        <v>3562864</v>
      </c>
      <c r="I49" s="14">
        <v>0.25</v>
      </c>
      <c r="J49" s="21" t="s">
        <v>67</v>
      </c>
    </row>
    <row r="50" spans="1:10">
      <c r="A50" s="3" t="s">
        <v>47</v>
      </c>
      <c r="B50" s="4">
        <v>1811197</v>
      </c>
      <c r="C50" s="4">
        <v>0</v>
      </c>
      <c r="D50" s="4">
        <v>49211</v>
      </c>
      <c r="E50" s="4">
        <v>180923</v>
      </c>
      <c r="F50" s="4">
        <f t="shared" si="2"/>
        <v>2041331</v>
      </c>
      <c r="G50" s="4">
        <v>938249</v>
      </c>
      <c r="H50" s="4">
        <f t="shared" si="0"/>
        <v>2979580</v>
      </c>
      <c r="I50" s="5">
        <v>0.57999999999999996</v>
      </c>
      <c r="J50" s="6" t="s">
        <v>82</v>
      </c>
    </row>
    <row r="51" spans="1:10">
      <c r="A51" s="3" t="s">
        <v>48</v>
      </c>
      <c r="B51" s="4">
        <v>673172</v>
      </c>
      <c r="C51" s="4">
        <v>10597</v>
      </c>
      <c r="D51" s="4">
        <v>3670</v>
      </c>
      <c r="E51" s="4">
        <v>90023</v>
      </c>
      <c r="F51" s="4">
        <f t="shared" si="2"/>
        <v>777462</v>
      </c>
      <c r="G51" s="4">
        <v>375285</v>
      </c>
      <c r="H51" s="4">
        <f t="shared" si="0"/>
        <v>1152747</v>
      </c>
      <c r="I51" s="5">
        <v>0.46</v>
      </c>
      <c r="J51" s="6" t="s">
        <v>65</v>
      </c>
    </row>
    <row r="52" spans="1:10">
      <c r="A52" s="3" t="s">
        <v>49</v>
      </c>
      <c r="B52" s="4">
        <v>1134493</v>
      </c>
      <c r="C52" s="4">
        <v>0</v>
      </c>
      <c r="D52" s="4">
        <v>0</v>
      </c>
      <c r="E52" s="4">
        <v>240745</v>
      </c>
      <c r="F52" s="4">
        <f t="shared" si="2"/>
        <v>1375238</v>
      </c>
      <c r="G52" s="4">
        <v>636478</v>
      </c>
      <c r="H52" s="4">
        <f t="shared" si="0"/>
        <v>2011716</v>
      </c>
      <c r="I52" s="5">
        <v>0.53</v>
      </c>
      <c r="J52" s="6" t="s">
        <v>83</v>
      </c>
    </row>
    <row r="53" spans="1:10">
      <c r="A53" s="3" t="s">
        <v>50</v>
      </c>
      <c r="B53" s="4">
        <v>76588</v>
      </c>
      <c r="C53" s="4">
        <v>169332</v>
      </c>
      <c r="D53" s="4">
        <v>74173</v>
      </c>
      <c r="E53" s="4">
        <v>44214</v>
      </c>
      <c r="F53" s="4">
        <f t="shared" si="2"/>
        <v>364307</v>
      </c>
      <c r="G53" s="4">
        <v>192882</v>
      </c>
      <c r="H53" s="4">
        <f t="shared" si="0"/>
        <v>557189</v>
      </c>
      <c r="I53" s="5">
        <v>0.1</v>
      </c>
      <c r="J53" s="6" t="s">
        <v>84</v>
      </c>
    </row>
    <row r="54" spans="1:10" s="1" customFormat="1">
      <c r="A54" s="8" t="s">
        <v>51</v>
      </c>
      <c r="B54" s="9">
        <v>58977895</v>
      </c>
      <c r="C54" s="9">
        <v>6819008</v>
      </c>
      <c r="D54" s="9">
        <v>7008655</v>
      </c>
      <c r="E54" s="9">
        <v>10616728</v>
      </c>
      <c r="F54" s="9">
        <f t="shared" si="2"/>
        <v>83422286</v>
      </c>
      <c r="G54" s="9">
        <v>35536692</v>
      </c>
      <c r="H54" s="9">
        <f t="shared" si="0"/>
        <v>118958978</v>
      </c>
      <c r="I54" s="10">
        <v>0.36</v>
      </c>
      <c r="J54" s="11" t="s">
        <v>79</v>
      </c>
    </row>
    <row r="55" spans="1:10">
      <c r="C55" s="2"/>
    </row>
    <row r="57" spans="1:10">
      <c r="A57" s="1"/>
    </row>
  </sheetData>
  <mergeCells count="1">
    <mergeCell ref="B1:F1"/>
  </mergeCells>
  <pageMargins left="0.7" right="0.7" top="0.75" bottom="0.75" header="0.3" footer="0.3"/>
  <pageSetup paperSize="3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Hwy. Funding-total $ per mile</vt:lpstr>
      <vt:lpstr>Hwy. Funding-state $ per mile</vt:lpstr>
      <vt:lpstr>Hwy. Funding-level of responsib</vt:lpstr>
      <vt:lpstr>Net State Revenue Alphabetical</vt:lpstr>
      <vt:lpstr>State Recurring Revenues</vt:lpstr>
      <vt:lpstr>Sheet1</vt:lpstr>
      <vt:lpstr>'Hwy. Funding-level of responsib'!Print_Area</vt:lpstr>
      <vt:lpstr>'Hwy. Funding-state $ per mile'!Print_Area</vt:lpstr>
      <vt:lpstr>'Hwy. Funding-total $ per mile'!Print_Area</vt:lpstr>
      <vt:lpstr>'Net State Revenue Alphabetical'!Print_Area</vt:lpstr>
    </vt:vector>
  </TitlesOfParts>
  <Company>SCDOT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jeffcoatsa</dc:creator>
  <cp:lastModifiedBy>renagrant</cp:lastModifiedBy>
  <cp:lastPrinted>2010-05-28T16:42:39Z</cp:lastPrinted>
  <dcterms:created xsi:type="dcterms:W3CDTF">2010-05-18T20:19:00Z</dcterms:created>
  <dcterms:modified xsi:type="dcterms:W3CDTF">2010-07-21T12:45:08Z</dcterms:modified>
</cp:coreProperties>
</file>