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696" windowHeight="6912" activeTab="0"/>
  </bookViews>
  <sheets>
    <sheet name="eiafunds" sheetId="1" r:id="rId1"/>
  </sheets>
  <definedNames>
    <definedName name="_Fill" hidden="1">'eiafunds'!#REF!</definedName>
    <definedName name="_xlnm.Print_Area" localSheetId="0">'eiafunds'!$B$1:$M$136</definedName>
    <definedName name="PRINT_AREA_MI">'eiafunds'!$B$1:$E$143</definedName>
    <definedName name="_xlnm.Print_Titles" localSheetId="0">'eiafunds'!$1:$4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<sst xmlns="http://schemas.openxmlformats.org/spreadsheetml/2006/main" count="159" uniqueCount="139">
  <si>
    <t>EDUCATION IMPROVEMENT ACT</t>
  </si>
  <si>
    <t>A. RAISE ACADEMIC STANDARDS</t>
  </si>
  <si>
    <t>Credits High School Diploma</t>
  </si>
  <si>
    <t>Advanced Placement</t>
  </si>
  <si>
    <t xml:space="preserve">Gifted &amp; Talented </t>
  </si>
  <si>
    <t>Mod Vocational Equipment</t>
  </si>
  <si>
    <t>Handicapped Student Services</t>
  </si>
  <si>
    <t>Junior Scholars</t>
  </si>
  <si>
    <t>Alloc. Other Entities - Junior Scholars/Private</t>
  </si>
  <si>
    <t>Alloc. Other State Agencies - Junior Scholars</t>
  </si>
  <si>
    <t>Subtotal</t>
  </si>
  <si>
    <t>B. ACT 135 OF 1993</t>
  </si>
  <si>
    <t>Basic Skills - Academic Assistance</t>
  </si>
  <si>
    <t>School Bus Drivers Salaries &amp; Fringe</t>
  </si>
  <si>
    <t>Allocation - Other Agencies</t>
  </si>
  <si>
    <t>C. TEACHING PROFESSION</t>
  </si>
  <si>
    <t>Teacher Salary Supplement</t>
  </si>
  <si>
    <t>Competitive Teacher Grants</t>
  </si>
  <si>
    <t>Critical Teaching Needs</t>
  </si>
  <si>
    <t>Prof. Development- Math &amp; Science Hubs (NSF Grants)</t>
  </si>
  <si>
    <t>Technology</t>
  </si>
  <si>
    <t>National Board Certification</t>
  </si>
  <si>
    <t>Tech. Prep</t>
  </si>
  <si>
    <t>D. LEADERSHIP MGT. &amp; EFFICIENCY</t>
  </si>
  <si>
    <t>Salary Supplement - Principals</t>
  </si>
  <si>
    <t>E. QUALITY CONTROL &amp; PRODUCTION</t>
  </si>
  <si>
    <t>F. SCHOOL BUILDING AID</t>
  </si>
  <si>
    <t>G. SCHOOL INTERVENTION</t>
  </si>
  <si>
    <t>Impaired Districts</t>
  </si>
  <si>
    <t>K. OTHER STATE AGENCIES &amp; ENTITIES</t>
  </si>
  <si>
    <t>Teacher Pay - Other Agencies</t>
  </si>
  <si>
    <t>Education Oversight Committee</t>
  </si>
  <si>
    <t>Wil Lou Gray Opportunity School</t>
  </si>
  <si>
    <t>School for the Deaf &amp; Blind</t>
  </si>
  <si>
    <t>Department of Diasabilities &amp; Special Needs</t>
  </si>
  <si>
    <t>Alcohol &amp; Drug Abuse</t>
  </si>
  <si>
    <t>John De La Howe School</t>
  </si>
  <si>
    <t>Centers of Excellence</t>
  </si>
  <si>
    <t>Teacher Recruitment Program</t>
  </si>
  <si>
    <t>Teacher Loan Program</t>
  </si>
  <si>
    <t>Continuum of Care</t>
  </si>
  <si>
    <t>Status Offender</t>
  </si>
  <si>
    <t>Governor's School for Science &amp; Math</t>
  </si>
  <si>
    <t>Writing Improvement Network</t>
  </si>
  <si>
    <t>Vocational Equipment</t>
  </si>
  <si>
    <t>S.C. Geographic Alliance</t>
  </si>
  <si>
    <t>History &amp; Archives</t>
  </si>
  <si>
    <t>L.  NEW INITIATIVES</t>
  </si>
  <si>
    <t xml:space="preserve">Allocation - Other Entities </t>
  </si>
  <si>
    <t xml:space="preserve">Allocation - Other State Agencies </t>
  </si>
  <si>
    <t>Allocation - Arts Curriculum</t>
  </si>
  <si>
    <t>Improvement &amp; Innovation</t>
  </si>
  <si>
    <t>N. NEW INITIATIVES-PARENTING PROGRAM</t>
  </si>
  <si>
    <t>Parent Support</t>
  </si>
  <si>
    <t>O. EDUCATION ACCOUNTABILITY ACT</t>
  </si>
  <si>
    <t xml:space="preserve">R. LOCAL SCH. INNOVATION PROG.  </t>
  </si>
  <si>
    <t>S. GOVERNOR'S SCHOOL FOR ARTS &amp; HUMANITIES</t>
  </si>
  <si>
    <t>SDE ADMINISTRATION</t>
  </si>
  <si>
    <t xml:space="preserve">TOTAL EDUCATION IMPROVEMENT ACT </t>
  </si>
  <si>
    <t>Local School Innovation</t>
  </si>
  <si>
    <t>GSAH - Other Operating</t>
  </si>
  <si>
    <t>Reduce Class Size -Grades K-3 (17:1)</t>
  </si>
  <si>
    <t>Teacher/Principal Specialist</t>
  </si>
  <si>
    <t>Early Childhood-Family Literacy Initiative</t>
  </si>
  <si>
    <t xml:space="preserve">        Singleton-not more than 10</t>
  </si>
  <si>
    <t>1A.6</t>
  </si>
  <si>
    <t xml:space="preserve">        Junior Academy of Science</t>
  </si>
  <si>
    <t xml:space="preserve">           Reading Recovery</t>
  </si>
  <si>
    <t xml:space="preserve">           Remedial Adult Education-not more than</t>
  </si>
  <si>
    <t xml:space="preserve">             Roper Mountain </t>
  </si>
  <si>
    <t xml:space="preserve">             SDE Consortia Professional Development</t>
  </si>
  <si>
    <t xml:space="preserve">             Career Counseling Specialist</t>
  </si>
  <si>
    <t xml:space="preserve">         SLED-DARE</t>
  </si>
  <si>
    <t xml:space="preserve">         Local Govt Match - DARE</t>
  </si>
  <si>
    <t xml:space="preserve">         SC Center for Teacher Recruitment</t>
  </si>
  <si>
    <t xml:space="preserve">          Benedict College</t>
  </si>
  <si>
    <t xml:space="preserve">          SC State College</t>
  </si>
  <si>
    <t xml:space="preserve">          Middle Grades Project</t>
  </si>
  <si>
    <t xml:space="preserve">          Kingstree Elementary School</t>
  </si>
  <si>
    <t xml:space="preserve">          SC Educational Policy Center</t>
  </si>
  <si>
    <t>BASE BUDGET</t>
  </si>
  <si>
    <t>AMOUNT</t>
  </si>
  <si>
    <t>National Teacher Certification National Average Pay</t>
  </si>
  <si>
    <t>Principal Executive Leadership Institute</t>
  </si>
  <si>
    <t>Homework Centers</t>
  </si>
  <si>
    <t>STAR Diploma - CHE</t>
  </si>
  <si>
    <t>Early Childhood</t>
  </si>
  <si>
    <t>Governor's Institute of Reading</t>
  </si>
  <si>
    <t>Clemson Agriculture Education Teachers</t>
  </si>
  <si>
    <t>School Improvement Council Project</t>
  </si>
  <si>
    <t>Wil Lou Gray Opportunity School-Vocational Equipment</t>
  </si>
  <si>
    <t xml:space="preserve">        Testing and Teacher Training</t>
  </si>
  <si>
    <t>1A.8</t>
  </si>
  <si>
    <t>1A.31</t>
  </si>
  <si>
    <t>1A.49</t>
  </si>
  <si>
    <t xml:space="preserve">        SC Autism Society for the Parent-School Partnership Program</t>
  </si>
  <si>
    <t>AS APPROVED IN THE</t>
  </si>
  <si>
    <t>FREE CONFERENCE REPORT</t>
  </si>
  <si>
    <t>Professional Development</t>
  </si>
  <si>
    <t>FY 2000-2001 BASE BUDGET</t>
  </si>
  <si>
    <t>Family Literacy</t>
  </si>
  <si>
    <t>FY 2000-01</t>
  </si>
  <si>
    <t>FY 1999-00</t>
  </si>
  <si>
    <t>Budget</t>
  </si>
  <si>
    <t>Request</t>
  </si>
  <si>
    <t>Governor's</t>
  </si>
  <si>
    <t>Proposal</t>
  </si>
  <si>
    <t>Proviso to be dele</t>
  </si>
  <si>
    <t>Subcommittee</t>
  </si>
  <si>
    <t>T. New Initiatives</t>
  </si>
  <si>
    <t>Teacher Quality Commission-Federal Match</t>
  </si>
  <si>
    <t>Sumter Environmental Education Iniative</t>
  </si>
  <si>
    <t>1A.4</t>
  </si>
  <si>
    <t>1A.15</t>
  </si>
  <si>
    <t>1A.16</t>
  </si>
  <si>
    <t>1A.20</t>
  </si>
  <si>
    <t>1A.41</t>
  </si>
  <si>
    <t>1A.48</t>
  </si>
  <si>
    <t>1A.25</t>
  </si>
  <si>
    <t>1A.30</t>
  </si>
  <si>
    <t>1A.38</t>
  </si>
  <si>
    <t>1A.37</t>
  </si>
  <si>
    <t>1A.29</t>
  </si>
  <si>
    <t>Teacher Supplies</t>
  </si>
  <si>
    <t>Teacher of the Year Awards</t>
  </si>
  <si>
    <t>Teacher Quality</t>
  </si>
  <si>
    <t>Sumter Environmental Education Initiative</t>
  </si>
  <si>
    <t>EOC-Public Relations Initiative</t>
  </si>
  <si>
    <t xml:space="preserve"> 2000-2001 BASE BUDGET</t>
  </si>
  <si>
    <t xml:space="preserve">        HEAP</t>
  </si>
  <si>
    <t>1A.7</t>
  </si>
  <si>
    <t xml:space="preserve">             Industry Training Systems</t>
  </si>
  <si>
    <t>1A.33</t>
  </si>
  <si>
    <t xml:space="preserve">          Teaching Fellows Program</t>
  </si>
  <si>
    <t xml:space="preserve">          Communities-in-Schools </t>
  </si>
  <si>
    <t xml:space="preserve">          Child Abuse Awareness-Winthop College </t>
  </si>
  <si>
    <t xml:space="preserve">          Accelerated School Project-College of Charleston</t>
  </si>
  <si>
    <t>.</t>
  </si>
  <si>
    <t xml:space="preserve">                 Of which $200,000 must be used to recruit minority teachers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</si>
</sst>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0000"/>
  </numFmts>
  <fonts count="20">
    <font>
      <sz val="12"/>
      <name val="Arial"/>
      <family val="0"/>
    </font>
    <font>
      <u val="single"/>
      <sz val="18"/>
      <color indexed="8"/>
      <name val="Arial"/>
      <family val="0"/>
    </font>
    <font>
      <b/>
      <u val="single"/>
      <sz val="12"/>
      <color indexed="8"/>
      <name val="Arial"/>
      <family val="0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Univers"/>
      <family val="2"/>
    </font>
    <font>
      <b/>
      <u val="single"/>
      <sz val="12"/>
      <color indexed="8"/>
      <name val="Univers"/>
      <family val="2"/>
    </font>
    <font>
      <b/>
      <sz val="12"/>
      <name val="Univers"/>
      <family val="2"/>
    </font>
    <font>
      <sz val="12"/>
      <color indexed="10"/>
      <name val="Univers"/>
      <family val="2"/>
    </font>
    <font>
      <u val="single"/>
      <sz val="12"/>
      <color indexed="8"/>
      <name val="Univers"/>
      <family val="2"/>
    </font>
    <font>
      <u val="single"/>
      <sz val="12"/>
      <name val="Univers"/>
      <family val="2"/>
    </font>
    <font>
      <sz val="12"/>
      <color indexed="8"/>
      <name val="Univers"/>
      <family val="2"/>
    </font>
    <font>
      <b/>
      <sz val="12"/>
      <color indexed="8"/>
      <name val="Univers"/>
      <family val="2"/>
    </font>
    <font>
      <u val="single"/>
      <sz val="12"/>
      <color indexed="10"/>
      <name val="Univers"/>
      <family val="2"/>
    </font>
    <font>
      <b/>
      <sz val="12"/>
      <color indexed="10"/>
      <name val="Univers"/>
      <family val="2"/>
    </font>
    <font>
      <b/>
      <u val="single"/>
      <sz val="12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3">
    <xf numFmtId="0" fontId="0" fillId="2" borderId="0" xfId="0" applyNumberFormat="1" applyAlignment="1">
      <alignment/>
    </xf>
    <xf numFmtId="37" fontId="3" fillId="2" borderId="0" xfId="0" applyNumberFormat="1" applyFont="1" applyAlignment="1">
      <alignment/>
    </xf>
    <xf numFmtId="5" fontId="4" fillId="2" borderId="0" xfId="0" applyNumberFormat="1" applyFont="1" applyBorder="1" applyAlignment="1">
      <alignment/>
    </xf>
    <xf numFmtId="5" fontId="4" fillId="2" borderId="1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7" fontId="0" fillId="2" borderId="0" xfId="0" applyNumberFormat="1" applyFont="1" applyAlignment="1">
      <alignment/>
    </xf>
    <xf numFmtId="37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37" fontId="6" fillId="2" borderId="0" xfId="0" applyNumberFormat="1" applyFont="1" applyAlignment="1">
      <alignment/>
    </xf>
    <xf numFmtId="0" fontId="6" fillId="2" borderId="0" xfId="0" applyNumberFormat="1" applyFont="1" applyFill="1" applyAlignment="1">
      <alignment/>
    </xf>
    <xf numFmtId="37" fontId="6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Fill="1" applyAlignment="1">
      <alignment/>
    </xf>
    <xf numFmtId="37" fontId="8" fillId="2" borderId="0" xfId="0" applyNumberFormat="1" applyFont="1" applyFill="1" applyAlignment="1">
      <alignment/>
    </xf>
    <xf numFmtId="37" fontId="8" fillId="2" borderId="0" xfId="0" applyNumberFormat="1" applyFont="1" applyAlignment="1">
      <alignment/>
    </xf>
    <xf numFmtId="37" fontId="6" fillId="2" borderId="2" xfId="0" applyNumberFormat="1" applyFont="1" applyFill="1" applyBorder="1" applyAlignment="1">
      <alignment/>
    </xf>
    <xf numFmtId="0" fontId="9" fillId="2" borderId="0" xfId="0" applyNumberFormat="1" applyFont="1" applyAlignment="1">
      <alignment/>
    </xf>
    <xf numFmtId="0" fontId="9" fillId="2" borderId="0" xfId="0" applyNumberFormat="1" applyFont="1" applyAlignment="1">
      <alignment horizontal="center"/>
    </xf>
    <xf numFmtId="0" fontId="10" fillId="2" borderId="0" xfId="0" applyNumberFormat="1" applyFont="1" applyAlignment="1">
      <alignment/>
    </xf>
    <xf numFmtId="37" fontId="9" fillId="2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37" fontId="12" fillId="2" borderId="0" xfId="0" applyNumberFormat="1" applyFont="1" applyAlignment="1">
      <alignment/>
    </xf>
    <xf numFmtId="37" fontId="11" fillId="2" borderId="0" xfId="0" applyNumberFormat="1" applyFont="1" applyFill="1" applyAlignment="1">
      <alignment/>
    </xf>
    <xf numFmtId="37" fontId="9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37" fontId="12" fillId="2" borderId="0" xfId="0" applyNumberFormat="1" applyFont="1" applyFill="1" applyAlignment="1">
      <alignment/>
    </xf>
    <xf numFmtId="37" fontId="13" fillId="2" borderId="0" xfId="0" applyNumberFormat="1" applyFont="1" applyAlignment="1">
      <alignment/>
    </xf>
    <xf numFmtId="37" fontId="14" fillId="2" borderId="2" xfId="0" applyNumberFormat="1" applyFont="1" applyBorder="1" applyAlignment="1">
      <alignment/>
    </xf>
    <xf numFmtId="37" fontId="15" fillId="2" borderId="2" xfId="0" applyNumberFormat="1" applyFont="1" applyBorder="1" applyAlignment="1">
      <alignment/>
    </xf>
    <xf numFmtId="0" fontId="16" fillId="2" borderId="0" xfId="0" applyNumberFormat="1" applyFont="1" applyFill="1" applyAlignment="1">
      <alignment horizontal="center"/>
    </xf>
    <xf numFmtId="37" fontId="11" fillId="2" borderId="2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0" fontId="10" fillId="2" borderId="0" xfId="0" applyNumberFormat="1" applyFont="1" applyFill="1" applyAlignment="1">
      <alignment/>
    </xf>
    <xf numFmtId="0" fontId="11" fillId="2" borderId="0" xfId="0" applyNumberFormat="1" applyFont="1" applyFill="1" applyAlignment="1">
      <alignment/>
    </xf>
    <xf numFmtId="37" fontId="14" fillId="2" borderId="0" xfId="0" applyNumberFormat="1" applyFont="1" applyAlignment="1">
      <alignment/>
    </xf>
    <xf numFmtId="37" fontId="13" fillId="2" borderId="2" xfId="0" applyNumberFormat="1" applyFont="1" applyBorder="1" applyAlignment="1">
      <alignment/>
    </xf>
    <xf numFmtId="37" fontId="9" fillId="2" borderId="2" xfId="0" applyNumberFormat="1" applyFont="1" applyFill="1" applyBorder="1" applyAlignment="1">
      <alignment/>
    </xf>
    <xf numFmtId="0" fontId="14" fillId="2" borderId="0" xfId="0" applyNumberFormat="1" applyFont="1" applyFill="1" applyAlignment="1">
      <alignment/>
    </xf>
    <xf numFmtId="0" fontId="9" fillId="2" borderId="0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0" fontId="15" fillId="2" borderId="0" xfId="0" applyNumberFormat="1" applyFont="1" applyFill="1" applyAlignment="1">
      <alignment/>
    </xf>
    <xf numFmtId="37" fontId="12" fillId="2" borderId="3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3" fillId="2" borderId="0" xfId="0" applyNumberFormat="1" applyFont="1" applyFill="1" applyAlignment="1">
      <alignment/>
    </xf>
    <xf numFmtId="37" fontId="9" fillId="2" borderId="2" xfId="0" applyNumberFormat="1" applyFont="1" applyBorder="1" applyAlignment="1">
      <alignment/>
    </xf>
    <xf numFmtId="37" fontId="17" fillId="2" borderId="0" xfId="0" applyNumberFormat="1" applyFont="1" applyAlignment="1">
      <alignment/>
    </xf>
    <xf numFmtId="37" fontId="15" fillId="2" borderId="0" xfId="0" applyNumberFormat="1" applyFont="1" applyFill="1" applyAlignment="1">
      <alignment/>
    </xf>
    <xf numFmtId="37" fontId="16" fillId="2" borderId="0" xfId="0" applyNumberFormat="1" applyFont="1" applyFill="1" applyAlignment="1">
      <alignment/>
    </xf>
    <xf numFmtId="37" fontId="13" fillId="2" borderId="0" xfId="0" applyNumberFormat="1" applyFont="1" applyFill="1" applyAlignment="1">
      <alignment/>
    </xf>
    <xf numFmtId="37" fontId="18" fillId="2" borderId="3" xfId="0" applyNumberFormat="1" applyFont="1" applyFill="1" applyBorder="1" applyAlignment="1">
      <alignment/>
    </xf>
    <xf numFmtId="0" fontId="10" fillId="2" borderId="0" xfId="0" applyNumberFormat="1" applyFont="1" applyAlignment="1">
      <alignment horizontal="left"/>
    </xf>
    <xf numFmtId="0" fontId="15" fillId="2" borderId="0" xfId="0" applyNumberFormat="1" applyFont="1" applyFill="1" applyAlignment="1">
      <alignment horizontal="left"/>
    </xf>
    <xf numFmtId="0" fontId="15" fillId="2" borderId="0" xfId="0" applyNumberFormat="1" applyFont="1" applyAlignment="1">
      <alignment horizontal="left"/>
    </xf>
    <xf numFmtId="37" fontId="15" fillId="2" borderId="0" xfId="0" applyNumberFormat="1" applyFont="1" applyAlignment="1">
      <alignment/>
    </xf>
    <xf numFmtId="37" fontId="12" fillId="2" borderId="0" xfId="0" applyNumberFormat="1" applyFont="1" applyBorder="1" applyAlignment="1">
      <alignment/>
    </xf>
    <xf numFmtId="37" fontId="12" fillId="2" borderId="2" xfId="0" applyNumberFormat="1" applyFont="1" applyBorder="1" applyAlignment="1">
      <alignment/>
    </xf>
    <xf numFmtId="3" fontId="11" fillId="2" borderId="0" xfId="0" applyNumberFormat="1" applyFont="1" applyFill="1" applyAlignment="1">
      <alignment/>
    </xf>
    <xf numFmtId="0" fontId="15" fillId="2" borderId="0" xfId="0" applyNumberFormat="1" applyFont="1" applyAlignment="1">
      <alignment/>
    </xf>
    <xf numFmtId="3" fontId="9" fillId="2" borderId="0" xfId="0" applyNumberFormat="1" applyFont="1" applyAlignment="1">
      <alignment/>
    </xf>
    <xf numFmtId="0" fontId="19" fillId="2" borderId="0" xfId="0" applyNumberFormat="1" applyFont="1" applyAlignment="1">
      <alignment/>
    </xf>
    <xf numFmtId="37" fontId="9" fillId="2" borderId="2" xfId="0" applyNumberFormat="1" applyFont="1" applyBorder="1" applyAlignment="1">
      <alignment horizontal="right"/>
    </xf>
    <xf numFmtId="37" fontId="9" fillId="2" borderId="0" xfId="0" applyNumberFormat="1" applyFont="1" applyFill="1" applyAlignment="1">
      <alignment horizontal="right"/>
    </xf>
    <xf numFmtId="37" fontId="9" fillId="2" borderId="0" xfId="0" applyNumberFormat="1" applyFont="1" applyAlignment="1">
      <alignment horizontal="right"/>
    </xf>
    <xf numFmtId="37" fontId="11" fillId="2" borderId="0" xfId="0" applyNumberFormat="1" applyFont="1" applyFill="1" applyAlignment="1">
      <alignment horizontal="right"/>
    </xf>
    <xf numFmtId="0" fontId="16" fillId="2" borderId="0" xfId="0" applyNumberFormat="1" applyFont="1" applyAlignment="1">
      <alignment horizontal="center"/>
    </xf>
    <xf numFmtId="37" fontId="11" fillId="2" borderId="0" xfId="0" applyNumberFormat="1" applyFont="1" applyAlignment="1">
      <alignment/>
    </xf>
    <xf numFmtId="0" fontId="18" fillId="2" borderId="0" xfId="0" applyNumberFormat="1" applyFont="1" applyFill="1" applyAlignment="1">
      <alignment/>
    </xf>
    <xf numFmtId="37" fontId="18" fillId="2" borderId="0" xfId="0" applyNumberFormat="1" applyFont="1" applyFill="1" applyAlignment="1">
      <alignment/>
    </xf>
    <xf numFmtId="5" fontId="16" fillId="2" borderId="1" xfId="0" applyNumberFormat="1" applyFont="1" applyBorder="1" applyAlignment="1">
      <alignment/>
    </xf>
    <xf numFmtId="5" fontId="16" fillId="2" borderId="0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13" fillId="2" borderId="0" xfId="0" applyNumberFormat="1" applyFont="1" applyAlignment="1">
      <alignment horizontal="left" vertical="center"/>
    </xf>
    <xf numFmtId="0" fontId="13" fillId="2" borderId="0" xfId="0" applyNumberFormat="1" applyFont="1" applyFill="1" applyAlignment="1">
      <alignment horizontal="left" vertical="center"/>
    </xf>
    <xf numFmtId="0" fontId="0" fillId="2" borderId="0" xfId="0" applyNumberFormat="1" applyFont="1" applyAlignment="1">
      <alignment horizontal="center"/>
    </xf>
    <xf numFmtId="0" fontId="0" fillId="2" borderId="0" xfId="0" applyNumberFormat="1" applyFont="1" applyAlignment="1">
      <alignment horizontal="center" vertical="center"/>
    </xf>
    <xf numFmtId="15" fontId="11" fillId="2" borderId="0" xfId="0" applyNumberFormat="1" applyFont="1" applyAlignment="1">
      <alignment horizontal="left"/>
    </xf>
    <xf numFmtId="37" fontId="0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37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3" fontId="11" fillId="2" borderId="0" xfId="0" applyNumberFormat="1" applyFont="1" applyAlignment="1">
      <alignment/>
    </xf>
    <xf numFmtId="0" fontId="16" fillId="2" borderId="0" xfId="0" applyNumberFormat="1" applyFont="1" applyAlignment="1">
      <alignment/>
    </xf>
    <xf numFmtId="0" fontId="1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Font="1" applyBorder="1" applyAlignment="1">
      <alignment/>
    </xf>
    <xf numFmtId="37" fontId="0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vertical="center"/>
    </xf>
    <xf numFmtId="0" fontId="9" fillId="2" borderId="2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showOutlineSymbols="0" zoomScale="75" zoomScaleNormal="75" workbookViewId="0" topLeftCell="A1">
      <selection activeCell="E3" sqref="E3"/>
    </sheetView>
  </sheetViews>
  <sheetFormatPr defaultColWidth="8.88671875" defaultRowHeight="15"/>
  <cols>
    <col min="1" max="1" width="4.10546875" style="75" customWidth="1"/>
    <col min="2" max="2" width="51.99609375" style="75" bestFit="1" customWidth="1"/>
    <col min="3" max="3" width="5.5546875" style="75" bestFit="1" customWidth="1"/>
    <col min="4" max="4" width="14.21484375" style="75" customWidth="1"/>
    <col min="5" max="5" width="24.21484375" style="75" customWidth="1"/>
    <col min="6" max="6" width="36.77734375" style="75" customWidth="1"/>
    <col min="7" max="7" width="40.88671875" style="75" customWidth="1"/>
    <col min="8" max="9" width="14.77734375" style="75" hidden="1" customWidth="1"/>
    <col min="10" max="10" width="14.6640625" style="75" hidden="1" customWidth="1"/>
    <col min="11" max="11" width="14.77734375" style="75" hidden="1" customWidth="1"/>
    <col min="12" max="12" width="16.99609375" style="75" hidden="1" customWidth="1"/>
    <col min="13" max="13" width="11.77734375" style="75" hidden="1" customWidth="1"/>
    <col min="14" max="16384" width="11.4453125" style="75" customWidth="1"/>
  </cols>
  <sheetData>
    <row r="1" spans="2:12" ht="15">
      <c r="B1" s="76" t="s">
        <v>0</v>
      </c>
      <c r="C1" s="77"/>
      <c r="D1" s="76"/>
      <c r="E1" s="91" t="s">
        <v>102</v>
      </c>
      <c r="F1" s="20"/>
      <c r="G1" s="20"/>
      <c r="H1" s="78" t="s">
        <v>101</v>
      </c>
      <c r="I1" s="78" t="s">
        <v>101</v>
      </c>
      <c r="J1" s="78" t="s">
        <v>101</v>
      </c>
      <c r="K1" s="78"/>
      <c r="L1" s="78"/>
    </row>
    <row r="2" spans="2:12" ht="15">
      <c r="B2" s="76" t="s">
        <v>99</v>
      </c>
      <c r="C2" s="76"/>
      <c r="D2" s="76"/>
      <c r="E2" s="91" t="s">
        <v>80</v>
      </c>
      <c r="F2" s="91" t="s">
        <v>96</v>
      </c>
      <c r="G2" s="91" t="s">
        <v>128</v>
      </c>
      <c r="H2" s="79" t="s">
        <v>103</v>
      </c>
      <c r="I2" s="79" t="s">
        <v>105</v>
      </c>
      <c r="J2" s="79" t="s">
        <v>108</v>
      </c>
      <c r="K2" s="79"/>
      <c r="L2" s="79"/>
    </row>
    <row r="3" spans="2:12" ht="15">
      <c r="B3" s="80">
        <v>36342</v>
      </c>
      <c r="C3" s="21"/>
      <c r="D3" s="21"/>
      <c r="E3" s="92" t="s">
        <v>81</v>
      </c>
      <c r="F3" s="92" t="s">
        <v>97</v>
      </c>
      <c r="G3" s="92" t="s">
        <v>81</v>
      </c>
      <c r="H3" s="78" t="s">
        <v>104</v>
      </c>
      <c r="I3" s="78" t="s">
        <v>106</v>
      </c>
      <c r="J3" s="78" t="s">
        <v>106</v>
      </c>
      <c r="K3" s="78"/>
      <c r="L3" s="78"/>
    </row>
    <row r="4" spans="2:7" ht="15">
      <c r="B4" s="20"/>
      <c r="C4" s="20"/>
      <c r="D4" s="20"/>
      <c r="E4" s="20"/>
      <c r="F4" s="20"/>
      <c r="G4" s="20"/>
    </row>
    <row r="5" spans="1:7" ht="15">
      <c r="A5" s="7"/>
      <c r="B5" s="22" t="s">
        <v>1</v>
      </c>
      <c r="C5" s="22"/>
      <c r="D5" s="22"/>
      <c r="E5" s="23"/>
      <c r="F5" s="20"/>
      <c r="G5" s="20"/>
    </row>
    <row r="6" spans="1:13" s="14" customFormat="1" ht="15">
      <c r="A6" s="7">
        <v>1</v>
      </c>
      <c r="B6" s="24" t="s">
        <v>2</v>
      </c>
      <c r="C6" s="25"/>
      <c r="D6" s="25"/>
      <c r="E6" s="23">
        <v>18648634</v>
      </c>
      <c r="F6" s="26">
        <v>5283320</v>
      </c>
      <c r="G6" s="23">
        <f>+F6+E6</f>
        <v>23931954</v>
      </c>
      <c r="H6" s="81">
        <v>5283320</v>
      </c>
      <c r="I6" s="81">
        <v>5283320</v>
      </c>
      <c r="J6" s="81">
        <v>5283320</v>
      </c>
      <c r="K6" s="81"/>
      <c r="L6" s="81"/>
      <c r="M6" s="10">
        <f>E6+J6</f>
        <v>23931954</v>
      </c>
    </row>
    <row r="7" spans="1:13" ht="15">
      <c r="A7" s="7">
        <v>2</v>
      </c>
      <c r="B7" s="20" t="s">
        <v>3</v>
      </c>
      <c r="C7" s="20"/>
      <c r="D7" s="20"/>
      <c r="E7" s="23">
        <v>2089400</v>
      </c>
      <c r="F7" s="23"/>
      <c r="G7" s="23">
        <f>+F7+E7</f>
        <v>2089400</v>
      </c>
      <c r="H7" s="81">
        <v>1000000</v>
      </c>
      <c r="I7" s="81"/>
      <c r="J7" s="17"/>
      <c r="K7" s="81"/>
      <c r="L7" s="81"/>
      <c r="M7" s="10">
        <f aca="true" t="shared" si="0" ref="M7:M71">E7+J7</f>
        <v>2089400</v>
      </c>
    </row>
    <row r="8" spans="1:13" s="9" customFormat="1" ht="15">
      <c r="A8" s="7">
        <v>3</v>
      </c>
      <c r="B8" s="38" t="s">
        <v>64</v>
      </c>
      <c r="C8" s="38" t="s">
        <v>112</v>
      </c>
      <c r="D8" s="61">
        <v>500000</v>
      </c>
      <c r="E8" s="27"/>
      <c r="F8" s="27"/>
      <c r="G8" s="27"/>
      <c r="H8" s="10"/>
      <c r="I8" s="10"/>
      <c r="K8" s="10"/>
      <c r="L8" s="10"/>
      <c r="M8" s="10">
        <f t="shared" si="0"/>
        <v>0</v>
      </c>
    </row>
    <row r="9" spans="1:13" ht="15">
      <c r="A9" s="7">
        <v>4</v>
      </c>
      <c r="B9" s="20" t="s">
        <v>4</v>
      </c>
      <c r="C9" s="82"/>
      <c r="D9" s="82"/>
      <c r="E9" s="23">
        <v>28783276</v>
      </c>
      <c r="F9" s="26">
        <v>2707888</v>
      </c>
      <c r="G9" s="23">
        <f>+F9+E9</f>
        <v>31491164</v>
      </c>
      <c r="H9" s="81">
        <v>1084435</v>
      </c>
      <c r="I9" s="81"/>
      <c r="J9" s="18">
        <v>682185</v>
      </c>
      <c r="K9" s="81"/>
      <c r="L9" s="81"/>
      <c r="M9" s="10">
        <f t="shared" si="0"/>
        <v>29465461</v>
      </c>
    </row>
    <row r="10" spans="1:13" s="84" customFormat="1" ht="15">
      <c r="A10" s="7">
        <v>5</v>
      </c>
      <c r="B10" s="38" t="s">
        <v>91</v>
      </c>
      <c r="C10" s="38" t="s">
        <v>65</v>
      </c>
      <c r="D10" s="61">
        <v>850000</v>
      </c>
      <c r="E10" s="28"/>
      <c r="F10" s="28"/>
      <c r="G10" s="28"/>
      <c r="H10" s="83"/>
      <c r="I10" s="83"/>
      <c r="J10" s="83"/>
      <c r="K10" s="83"/>
      <c r="L10" s="83"/>
      <c r="M10" s="10">
        <f t="shared" si="0"/>
        <v>0</v>
      </c>
    </row>
    <row r="11" spans="1:13" s="84" customFormat="1" ht="15">
      <c r="A11" s="7">
        <v>6</v>
      </c>
      <c r="B11" s="38" t="s">
        <v>129</v>
      </c>
      <c r="C11" s="38" t="s">
        <v>130</v>
      </c>
      <c r="D11" s="61">
        <v>402250</v>
      </c>
      <c r="E11" s="28"/>
      <c r="F11" s="28"/>
      <c r="G11" s="28"/>
      <c r="H11" s="83"/>
      <c r="I11" s="83"/>
      <c r="J11" s="83"/>
      <c r="K11" s="83"/>
      <c r="L11" s="83"/>
      <c r="M11" s="10"/>
    </row>
    <row r="12" spans="1:13" s="9" customFormat="1" ht="15">
      <c r="A12" s="7">
        <v>7</v>
      </c>
      <c r="B12" s="38" t="s">
        <v>66</v>
      </c>
      <c r="C12" s="38" t="s">
        <v>92</v>
      </c>
      <c r="D12" s="61">
        <v>100000</v>
      </c>
      <c r="E12" s="27"/>
      <c r="F12" s="27"/>
      <c r="G12" s="27"/>
      <c r="H12" s="10"/>
      <c r="I12" s="10"/>
      <c r="J12" s="10"/>
      <c r="K12" s="10"/>
      <c r="L12" s="10"/>
      <c r="M12" s="10">
        <f t="shared" si="0"/>
        <v>0</v>
      </c>
    </row>
    <row r="13" spans="1:13" ht="15">
      <c r="A13" s="7">
        <v>8</v>
      </c>
      <c r="B13" s="20" t="s">
        <v>5</v>
      </c>
      <c r="C13" s="82"/>
      <c r="D13" s="82"/>
      <c r="E13" s="23">
        <v>9000000</v>
      </c>
      <c r="F13" s="23"/>
      <c r="G13" s="23">
        <f>+F13+E13</f>
        <v>9000000</v>
      </c>
      <c r="H13" s="81">
        <v>500000</v>
      </c>
      <c r="I13" s="81"/>
      <c r="J13" s="81"/>
      <c r="K13" s="81"/>
      <c r="L13" s="81"/>
      <c r="M13" s="10">
        <f t="shared" si="0"/>
        <v>9000000</v>
      </c>
    </row>
    <row r="14" spans="1:13" s="11" customFormat="1" ht="15">
      <c r="A14" s="7">
        <v>9</v>
      </c>
      <c r="B14" s="29" t="s">
        <v>6</v>
      </c>
      <c r="C14" s="29"/>
      <c r="D14" s="29"/>
      <c r="E14" s="28">
        <v>3920599</v>
      </c>
      <c r="F14" s="30">
        <v>402903</v>
      </c>
      <c r="G14" s="28">
        <f>+F14+E14</f>
        <v>4323502</v>
      </c>
      <c r="H14" s="12">
        <v>402903</v>
      </c>
      <c r="I14" s="12">
        <v>152903</v>
      </c>
      <c r="J14" s="17">
        <v>202903</v>
      </c>
      <c r="K14" s="12"/>
      <c r="L14" s="12"/>
      <c r="M14" s="10">
        <f t="shared" si="0"/>
        <v>4123502</v>
      </c>
    </row>
    <row r="15" spans="1:13" ht="14.25" customHeight="1">
      <c r="A15" s="7">
        <v>10</v>
      </c>
      <c r="B15" s="82" t="s">
        <v>95</v>
      </c>
      <c r="C15" s="82" t="s">
        <v>94</v>
      </c>
      <c r="D15" s="85">
        <v>250000</v>
      </c>
      <c r="E15" s="23"/>
      <c r="F15" s="23"/>
      <c r="G15" s="23"/>
      <c r="H15" s="81"/>
      <c r="I15" s="81"/>
      <c r="J15" s="81"/>
      <c r="K15" s="81"/>
      <c r="L15" s="81"/>
      <c r="M15" s="10">
        <f t="shared" si="0"/>
        <v>0</v>
      </c>
    </row>
    <row r="16" spans="1:13" s="11" customFormat="1" ht="15">
      <c r="A16" s="7">
        <v>11</v>
      </c>
      <c r="B16" s="29" t="s">
        <v>7</v>
      </c>
      <c r="C16" s="29"/>
      <c r="D16" s="29"/>
      <c r="E16" s="28">
        <v>54302</v>
      </c>
      <c r="F16" s="28"/>
      <c r="G16" s="28">
        <f>+F16+E16</f>
        <v>54302</v>
      </c>
      <c r="H16" s="12"/>
      <c r="I16" s="12"/>
      <c r="J16" s="12"/>
      <c r="K16" s="12"/>
      <c r="L16" s="12"/>
      <c r="M16" s="10">
        <f t="shared" si="0"/>
        <v>54302</v>
      </c>
    </row>
    <row r="17" spans="1:13" s="9" customFormat="1" ht="15">
      <c r="A17" s="7">
        <v>13</v>
      </c>
      <c r="B17" s="29" t="s">
        <v>8</v>
      </c>
      <c r="C17" s="38"/>
      <c r="D17" s="38"/>
      <c r="E17" s="28">
        <v>31500</v>
      </c>
      <c r="F17" s="28"/>
      <c r="G17" s="28">
        <f>+F17+E17</f>
        <v>31500</v>
      </c>
      <c r="H17" s="12"/>
      <c r="I17" s="12"/>
      <c r="J17" s="12"/>
      <c r="K17" s="12"/>
      <c r="L17" s="12"/>
      <c r="M17" s="10">
        <f t="shared" si="0"/>
        <v>31500</v>
      </c>
    </row>
    <row r="18" spans="1:13" ht="15">
      <c r="A18" s="7">
        <v>14</v>
      </c>
      <c r="B18" s="20" t="s">
        <v>9</v>
      </c>
      <c r="C18" s="82"/>
      <c r="D18" s="82"/>
      <c r="E18" s="31">
        <v>158500</v>
      </c>
      <c r="F18" s="32"/>
      <c r="G18" s="33">
        <f>+F18+E18</f>
        <v>158500</v>
      </c>
      <c r="H18" s="1"/>
      <c r="I18" s="1"/>
      <c r="J18" s="1"/>
      <c r="K18" s="1"/>
      <c r="L18" s="1"/>
      <c r="M18" s="10">
        <f t="shared" si="0"/>
        <v>158500</v>
      </c>
    </row>
    <row r="19" spans="1:13" s="9" customFormat="1" ht="15">
      <c r="A19" s="7">
        <v>15</v>
      </c>
      <c r="B19" s="34" t="s">
        <v>10</v>
      </c>
      <c r="C19" s="38"/>
      <c r="D19" s="38"/>
      <c r="E19" s="28">
        <f>SUM(E6:E18)</f>
        <v>62686211</v>
      </c>
      <c r="F19" s="35">
        <f>SUM(F6:F18)</f>
        <v>8394111</v>
      </c>
      <c r="G19" s="36">
        <f>SUM(G6:G18)</f>
        <v>71080322</v>
      </c>
      <c r="H19" s="10"/>
      <c r="I19" s="10"/>
      <c r="J19" s="10"/>
      <c r="K19" s="10"/>
      <c r="L19" s="10"/>
      <c r="M19" s="10">
        <f t="shared" si="0"/>
        <v>62686211</v>
      </c>
    </row>
    <row r="20" spans="1:13" ht="15">
      <c r="A20" s="7">
        <v>16</v>
      </c>
      <c r="B20" s="20"/>
      <c r="C20" s="82"/>
      <c r="D20" s="82"/>
      <c r="E20" s="20"/>
      <c r="F20" s="23"/>
      <c r="G20" s="23"/>
      <c r="H20" s="81"/>
      <c r="I20" s="81"/>
      <c r="J20" s="81"/>
      <c r="K20" s="81"/>
      <c r="L20" s="81"/>
      <c r="M20" s="10">
        <f t="shared" si="0"/>
        <v>0</v>
      </c>
    </row>
    <row r="21" spans="1:13" s="84" customFormat="1" ht="15">
      <c r="A21" s="7">
        <v>17</v>
      </c>
      <c r="B21" s="37" t="s">
        <v>11</v>
      </c>
      <c r="C21" s="38"/>
      <c r="D21" s="38"/>
      <c r="E21" s="28"/>
      <c r="F21" s="28"/>
      <c r="G21" s="28"/>
      <c r="H21" s="83"/>
      <c r="I21" s="83"/>
      <c r="J21" s="83"/>
      <c r="K21" s="83"/>
      <c r="L21" s="83"/>
      <c r="M21" s="10">
        <f t="shared" si="0"/>
        <v>0</v>
      </c>
    </row>
    <row r="22" spans="1:13" ht="15">
      <c r="A22" s="7">
        <v>18</v>
      </c>
      <c r="B22" s="20" t="s">
        <v>86</v>
      </c>
      <c r="C22" s="82"/>
      <c r="D22" s="82"/>
      <c r="E22" s="23">
        <v>23183886</v>
      </c>
      <c r="F22" s="26">
        <v>904171</v>
      </c>
      <c r="G22" s="23">
        <f>+F22+E22</f>
        <v>24088057</v>
      </c>
      <c r="H22" s="81">
        <v>904171</v>
      </c>
      <c r="I22" s="81">
        <v>904171</v>
      </c>
      <c r="J22" s="81">
        <v>904171</v>
      </c>
      <c r="K22" s="81"/>
      <c r="L22" s="81"/>
      <c r="M22" s="10">
        <f t="shared" si="0"/>
        <v>24088057</v>
      </c>
    </row>
    <row r="23" spans="1:13" s="11" customFormat="1" ht="15">
      <c r="A23" s="7">
        <v>19</v>
      </c>
      <c r="B23" s="29" t="s">
        <v>87</v>
      </c>
      <c r="C23" s="29"/>
      <c r="D23" s="29"/>
      <c r="E23" s="28">
        <v>3000000</v>
      </c>
      <c r="F23" s="28"/>
      <c r="G23" s="28">
        <f>+F23+E23</f>
        <v>3000000</v>
      </c>
      <c r="H23" s="12"/>
      <c r="I23" s="12"/>
      <c r="J23" s="12"/>
      <c r="K23" s="12"/>
      <c r="L23" s="12"/>
      <c r="M23" s="10">
        <f t="shared" si="0"/>
        <v>3000000</v>
      </c>
    </row>
    <row r="24" spans="1:13" ht="15">
      <c r="A24" s="7">
        <v>20</v>
      </c>
      <c r="B24" s="20" t="s">
        <v>12</v>
      </c>
      <c r="C24" s="20"/>
      <c r="D24" s="20"/>
      <c r="E24" s="23">
        <v>119237070</v>
      </c>
      <c r="F24" s="26">
        <v>5932930</v>
      </c>
      <c r="G24" s="23">
        <f>+F24+E24</f>
        <v>125170000</v>
      </c>
      <c r="H24" s="81">
        <v>5232930</v>
      </c>
      <c r="I24" s="81">
        <v>5232930</v>
      </c>
      <c r="J24" s="5">
        <v>5932930</v>
      </c>
      <c r="K24" s="81"/>
      <c r="L24" s="81"/>
      <c r="M24" s="10">
        <f t="shared" si="0"/>
        <v>125170000</v>
      </c>
    </row>
    <row r="25" spans="1:13" s="84" customFormat="1" ht="15">
      <c r="A25" s="7">
        <v>21</v>
      </c>
      <c r="B25" s="38" t="s">
        <v>67</v>
      </c>
      <c r="C25" s="38" t="s">
        <v>113</v>
      </c>
      <c r="D25" s="61">
        <v>3200000</v>
      </c>
      <c r="E25" s="28"/>
      <c r="F25" s="28"/>
      <c r="G25" s="28"/>
      <c r="H25" s="83"/>
      <c r="I25" s="83"/>
      <c r="J25" s="83"/>
      <c r="K25" s="83"/>
      <c r="L25" s="83"/>
      <c r="M25" s="10">
        <f t="shared" si="0"/>
        <v>0</v>
      </c>
    </row>
    <row r="26" spans="1:13" ht="15">
      <c r="A26" s="7">
        <v>22</v>
      </c>
      <c r="B26" s="82" t="s">
        <v>68</v>
      </c>
      <c r="C26" s="82" t="s">
        <v>114</v>
      </c>
      <c r="D26" s="85">
        <v>1000000</v>
      </c>
      <c r="E26" s="23"/>
      <c r="F26" s="23"/>
      <c r="G26" s="23"/>
      <c r="H26" s="81"/>
      <c r="I26" s="81"/>
      <c r="J26" s="81"/>
      <c r="K26" s="81"/>
      <c r="L26" s="81"/>
      <c r="M26" s="10">
        <f t="shared" si="0"/>
        <v>0</v>
      </c>
    </row>
    <row r="27" spans="1:13" s="9" customFormat="1" ht="13.5" customHeight="1">
      <c r="A27" s="7">
        <v>23</v>
      </c>
      <c r="B27" s="29" t="s">
        <v>13</v>
      </c>
      <c r="C27" s="38"/>
      <c r="D27" s="38"/>
      <c r="E27" s="28">
        <v>497343</v>
      </c>
      <c r="F27" s="27"/>
      <c r="G27" s="28">
        <f>+F27+E27</f>
        <v>497343</v>
      </c>
      <c r="H27" s="12"/>
      <c r="I27" s="12"/>
      <c r="J27" s="12"/>
      <c r="K27" s="12"/>
      <c r="L27" s="12"/>
      <c r="M27" s="10">
        <f t="shared" si="0"/>
        <v>497343</v>
      </c>
    </row>
    <row r="28" spans="1:13" ht="15">
      <c r="A28" s="7">
        <v>24</v>
      </c>
      <c r="B28" s="20" t="s">
        <v>14</v>
      </c>
      <c r="C28" s="20"/>
      <c r="D28" s="20"/>
      <c r="E28" s="39">
        <v>180000</v>
      </c>
      <c r="F28" s="40"/>
      <c r="G28" s="33">
        <f>+F28+E28</f>
        <v>180000</v>
      </c>
      <c r="H28" s="1"/>
      <c r="I28" s="1"/>
      <c r="J28" s="1"/>
      <c r="K28" s="1"/>
      <c r="L28" s="1"/>
      <c r="M28" s="10">
        <f t="shared" si="0"/>
        <v>180000</v>
      </c>
    </row>
    <row r="29" spans="1:13" s="9" customFormat="1" ht="15">
      <c r="A29" s="7">
        <v>25</v>
      </c>
      <c r="B29" s="34" t="s">
        <v>10</v>
      </c>
      <c r="C29" s="34"/>
      <c r="D29" s="34"/>
      <c r="E29" s="28">
        <f>SUM(E22:E28)</f>
        <v>146098299</v>
      </c>
      <c r="F29" s="36">
        <f>SUM(F22:F28)</f>
        <v>6837101</v>
      </c>
      <c r="G29" s="36">
        <f>SUM(G22:G28)</f>
        <v>152935400</v>
      </c>
      <c r="H29" s="10"/>
      <c r="I29" s="10"/>
      <c r="J29" s="10"/>
      <c r="K29" s="10"/>
      <c r="L29" s="10"/>
      <c r="M29" s="10">
        <f t="shared" si="0"/>
        <v>146098299</v>
      </c>
    </row>
    <row r="30" spans="1:13" ht="15">
      <c r="A30" s="7">
        <v>26</v>
      </c>
      <c r="B30" s="20"/>
      <c r="C30" s="20"/>
      <c r="D30" s="20"/>
      <c r="E30" s="23"/>
      <c r="F30" s="23"/>
      <c r="G30" s="23"/>
      <c r="H30" s="81"/>
      <c r="I30" s="81"/>
      <c r="J30" s="81"/>
      <c r="K30" s="81"/>
      <c r="L30" s="81"/>
      <c r="M30" s="10">
        <f t="shared" si="0"/>
        <v>0</v>
      </c>
    </row>
    <row r="31" spans="1:13" s="84" customFormat="1" ht="15">
      <c r="A31" s="7">
        <v>27</v>
      </c>
      <c r="B31" s="37" t="s">
        <v>15</v>
      </c>
      <c r="C31" s="37"/>
      <c r="D31" s="37"/>
      <c r="E31" s="28"/>
      <c r="F31" s="28"/>
      <c r="G31" s="28"/>
      <c r="H31" s="83"/>
      <c r="I31" s="83"/>
      <c r="J31" s="83"/>
      <c r="K31" s="83"/>
      <c r="L31" s="83"/>
      <c r="M31" s="10">
        <f t="shared" si="0"/>
        <v>0</v>
      </c>
    </row>
    <row r="32" spans="1:13" ht="15">
      <c r="A32" s="7">
        <v>28</v>
      </c>
      <c r="B32" s="20" t="s">
        <v>16</v>
      </c>
      <c r="C32" s="20"/>
      <c r="D32" s="20"/>
      <c r="E32" s="23">
        <v>173175737</v>
      </c>
      <c r="F32" s="26">
        <v>21419384</v>
      </c>
      <c r="G32" s="23">
        <f>+F32+E32</f>
        <v>194595121</v>
      </c>
      <c r="H32" s="81">
        <v>21419384</v>
      </c>
      <c r="I32" s="81">
        <v>32002629</v>
      </c>
      <c r="J32" s="81">
        <v>21419384</v>
      </c>
      <c r="K32" s="81"/>
      <c r="L32" s="81"/>
      <c r="M32" s="10">
        <f t="shared" si="0"/>
        <v>194595121</v>
      </c>
    </row>
    <row r="33" spans="1:13" ht="15">
      <c r="A33" s="7">
        <v>32</v>
      </c>
      <c r="B33" s="20" t="s">
        <v>17</v>
      </c>
      <c r="C33" s="20"/>
      <c r="D33" s="20"/>
      <c r="E33" s="23">
        <v>1420000</v>
      </c>
      <c r="F33" s="23"/>
      <c r="G33" s="23">
        <f>+F33+E33</f>
        <v>1420000</v>
      </c>
      <c r="H33" s="81">
        <v>710000</v>
      </c>
      <c r="I33" s="81"/>
      <c r="J33" s="18"/>
      <c r="K33" s="81"/>
      <c r="L33" s="81"/>
      <c r="M33" s="10">
        <f t="shared" si="0"/>
        <v>1420000</v>
      </c>
    </row>
    <row r="34" spans="1:13" ht="15">
      <c r="A34" s="7"/>
      <c r="B34" s="20" t="s">
        <v>123</v>
      </c>
      <c r="C34" s="20"/>
      <c r="D34" s="20"/>
      <c r="E34" s="23"/>
      <c r="F34" s="26">
        <v>4800000</v>
      </c>
      <c r="G34" s="23">
        <f>+F34+E34</f>
        <v>4800000</v>
      </c>
      <c r="H34" s="81"/>
      <c r="I34" s="81"/>
      <c r="J34" s="81">
        <v>4800000</v>
      </c>
      <c r="K34" s="81"/>
      <c r="L34" s="81"/>
      <c r="M34" s="10">
        <f t="shared" si="0"/>
        <v>4800000</v>
      </c>
    </row>
    <row r="35" spans="1:13" ht="15">
      <c r="A35" s="7">
        <v>34</v>
      </c>
      <c r="B35" s="20" t="s">
        <v>18</v>
      </c>
      <c r="C35" s="20"/>
      <c r="D35" s="20"/>
      <c r="E35" s="23">
        <v>635000</v>
      </c>
      <c r="F35" s="23"/>
      <c r="G35" s="23">
        <f>+F35+E35</f>
        <v>635000</v>
      </c>
      <c r="H35" s="81">
        <v>705540</v>
      </c>
      <c r="I35" s="81">
        <v>405540</v>
      </c>
      <c r="J35" s="18"/>
      <c r="K35" s="81"/>
      <c r="L35" s="81"/>
      <c r="M35" s="10">
        <f t="shared" si="0"/>
        <v>635000</v>
      </c>
    </row>
    <row r="36" spans="1:13" s="9" customFormat="1" ht="15">
      <c r="A36" s="7">
        <v>35</v>
      </c>
      <c r="B36" s="38" t="s">
        <v>69</v>
      </c>
      <c r="C36" s="38" t="s">
        <v>115</v>
      </c>
      <c r="D36" s="61">
        <v>250000</v>
      </c>
      <c r="E36" s="27"/>
      <c r="F36" s="28"/>
      <c r="G36" s="28"/>
      <c r="H36" s="83"/>
      <c r="I36" s="83"/>
      <c r="J36" s="83"/>
      <c r="K36" s="83"/>
      <c r="L36" s="83"/>
      <c r="M36" s="10">
        <f t="shared" si="0"/>
        <v>0</v>
      </c>
    </row>
    <row r="37" spans="1:13" ht="15">
      <c r="A37" s="7">
        <v>36</v>
      </c>
      <c r="B37" s="20" t="s">
        <v>19</v>
      </c>
      <c r="C37" s="20"/>
      <c r="D37" s="20"/>
      <c r="E37" s="23">
        <v>3200000</v>
      </c>
      <c r="F37" s="26">
        <v>650000</v>
      </c>
      <c r="G37" s="23">
        <f>+F37+E37</f>
        <v>3850000</v>
      </c>
      <c r="H37" s="81"/>
      <c r="I37" s="81"/>
      <c r="J37" s="81"/>
      <c r="K37" s="81"/>
      <c r="L37" s="81"/>
      <c r="M37" s="10">
        <f t="shared" si="0"/>
        <v>3200000</v>
      </c>
    </row>
    <row r="38" spans="1:13" s="11" customFormat="1" ht="15">
      <c r="A38" s="7">
        <v>37</v>
      </c>
      <c r="B38" s="29" t="s">
        <v>20</v>
      </c>
      <c r="C38" s="29"/>
      <c r="D38" s="29"/>
      <c r="E38" s="28">
        <v>2600000</v>
      </c>
      <c r="F38" s="29"/>
      <c r="G38" s="28">
        <f>+F38+E38</f>
        <v>2600000</v>
      </c>
      <c r="H38" s="12"/>
      <c r="I38" s="12"/>
      <c r="J38" s="17">
        <v>-2600000</v>
      </c>
      <c r="K38" s="12"/>
      <c r="L38" s="12"/>
      <c r="M38" s="10">
        <f t="shared" si="0"/>
        <v>0</v>
      </c>
    </row>
    <row r="39" spans="1:13" ht="15">
      <c r="A39" s="7">
        <v>38</v>
      </c>
      <c r="B39" s="20" t="s">
        <v>21</v>
      </c>
      <c r="C39" s="82" t="s">
        <v>116</v>
      </c>
      <c r="D39" s="20"/>
      <c r="E39" s="23">
        <v>246770</v>
      </c>
      <c r="F39" s="26">
        <v>6615000</v>
      </c>
      <c r="G39" s="23">
        <f>+F39+E39</f>
        <v>6861770</v>
      </c>
      <c r="H39" s="81"/>
      <c r="I39" s="81"/>
      <c r="J39" s="12">
        <v>3331976</v>
      </c>
      <c r="K39" s="81"/>
      <c r="L39" s="81"/>
      <c r="M39" s="10">
        <f t="shared" si="0"/>
        <v>3578746</v>
      </c>
    </row>
    <row r="40" spans="1:13" s="11" customFormat="1" ht="15">
      <c r="A40" s="7">
        <v>39</v>
      </c>
      <c r="B40" s="29" t="s">
        <v>82</v>
      </c>
      <c r="C40" s="38" t="s">
        <v>117</v>
      </c>
      <c r="D40" s="29"/>
      <c r="E40" s="28">
        <v>122720</v>
      </c>
      <c r="F40" s="30">
        <v>-122720</v>
      </c>
      <c r="G40" s="28">
        <f>+F40+E40</f>
        <v>0</v>
      </c>
      <c r="H40" s="12">
        <v>1006158</v>
      </c>
      <c r="I40" s="12">
        <v>1706158</v>
      </c>
      <c r="J40" s="11">
        <v>-122720</v>
      </c>
      <c r="K40" s="12"/>
      <c r="L40" s="12"/>
      <c r="M40" s="10">
        <f t="shared" si="0"/>
        <v>0</v>
      </c>
    </row>
    <row r="41" spans="1:13" s="11" customFormat="1" ht="15">
      <c r="A41" s="7">
        <v>40</v>
      </c>
      <c r="B41" s="29" t="s">
        <v>22</v>
      </c>
      <c r="C41" s="29"/>
      <c r="D41" s="29"/>
      <c r="E41" s="41">
        <v>4404531</v>
      </c>
      <c r="F41" s="28"/>
      <c r="G41" s="28">
        <f>+F41+E41</f>
        <v>4404531</v>
      </c>
      <c r="H41" s="12">
        <v>500000</v>
      </c>
      <c r="I41" s="12"/>
      <c r="J41" s="12"/>
      <c r="K41" s="12"/>
      <c r="L41" s="12"/>
      <c r="M41" s="10">
        <f t="shared" si="0"/>
        <v>4404531</v>
      </c>
    </row>
    <row r="42" spans="1:13" s="9" customFormat="1" ht="15">
      <c r="A42" s="7">
        <v>41</v>
      </c>
      <c r="B42" s="38" t="s">
        <v>70</v>
      </c>
      <c r="C42" s="38" t="s">
        <v>118</v>
      </c>
      <c r="D42" s="61">
        <v>75000</v>
      </c>
      <c r="E42" s="27"/>
      <c r="F42" s="27"/>
      <c r="G42" s="27"/>
      <c r="H42" s="10"/>
      <c r="I42" s="10"/>
      <c r="J42" s="10"/>
      <c r="K42" s="10"/>
      <c r="L42" s="10"/>
      <c r="M42" s="10">
        <f t="shared" si="0"/>
        <v>0</v>
      </c>
    </row>
    <row r="43" spans="1:13" s="9" customFormat="1" ht="15">
      <c r="A43" s="7">
        <v>42</v>
      </c>
      <c r="B43" s="38" t="s">
        <v>71</v>
      </c>
      <c r="C43" s="38" t="s">
        <v>118</v>
      </c>
      <c r="D43" s="61">
        <v>500000</v>
      </c>
      <c r="E43" s="27"/>
      <c r="F43" s="27"/>
      <c r="G43" s="27"/>
      <c r="H43" s="10"/>
      <c r="I43" s="10"/>
      <c r="J43" s="10"/>
      <c r="K43" s="10"/>
      <c r="L43" s="10"/>
      <c r="M43" s="10">
        <f t="shared" si="0"/>
        <v>0</v>
      </c>
    </row>
    <row r="44" spans="1:13" s="9" customFormat="1" ht="15">
      <c r="A44" s="7">
        <v>43</v>
      </c>
      <c r="B44" s="38" t="s">
        <v>131</v>
      </c>
      <c r="C44" s="38" t="s">
        <v>118</v>
      </c>
      <c r="D44" s="61">
        <v>120900</v>
      </c>
      <c r="E44" s="27"/>
      <c r="F44" s="27"/>
      <c r="G44" s="27"/>
      <c r="H44" s="10"/>
      <c r="I44" s="10"/>
      <c r="J44" s="10"/>
      <c r="K44" s="10"/>
      <c r="L44" s="10"/>
      <c r="M44" s="10"/>
    </row>
    <row r="45" spans="1:13" s="9" customFormat="1" ht="15">
      <c r="A45" s="7">
        <v>43</v>
      </c>
      <c r="B45" s="29" t="s">
        <v>126</v>
      </c>
      <c r="C45" s="38"/>
      <c r="D45" s="61"/>
      <c r="E45" s="27"/>
      <c r="F45" s="30"/>
      <c r="G45" s="27"/>
      <c r="H45" s="10"/>
      <c r="I45" s="10"/>
      <c r="J45" s="10"/>
      <c r="K45" s="10"/>
      <c r="L45" s="10"/>
      <c r="M45" s="10">
        <f t="shared" si="0"/>
        <v>0</v>
      </c>
    </row>
    <row r="46" spans="1:13" s="11" customFormat="1" ht="15">
      <c r="A46" s="7">
        <v>44</v>
      </c>
      <c r="B46" s="29" t="s">
        <v>124</v>
      </c>
      <c r="C46" s="29"/>
      <c r="D46" s="29"/>
      <c r="E46" s="42"/>
      <c r="F46" s="30">
        <v>151000</v>
      </c>
      <c r="G46" s="28"/>
      <c r="H46" s="12"/>
      <c r="I46" s="12"/>
      <c r="J46" s="12">
        <v>151000</v>
      </c>
      <c r="K46" s="12"/>
      <c r="L46" s="12"/>
      <c r="M46" s="10">
        <f t="shared" si="0"/>
        <v>151000</v>
      </c>
    </row>
    <row r="47" spans="1:13" s="11" customFormat="1" ht="15">
      <c r="A47" s="7"/>
      <c r="B47" s="29" t="s">
        <v>125</v>
      </c>
      <c r="C47" s="29"/>
      <c r="D47" s="29"/>
      <c r="E47" s="43"/>
      <c r="F47" s="41"/>
      <c r="G47" s="41"/>
      <c r="H47" s="12"/>
      <c r="I47" s="12"/>
      <c r="J47" s="12">
        <v>600000</v>
      </c>
      <c r="K47" s="12"/>
      <c r="L47" s="12"/>
      <c r="M47" s="10">
        <f t="shared" si="0"/>
        <v>600000</v>
      </c>
    </row>
    <row r="48" spans="1:13" s="9" customFormat="1" ht="15">
      <c r="A48" s="7">
        <v>45</v>
      </c>
      <c r="B48" s="34" t="s">
        <v>10</v>
      </c>
      <c r="C48" s="34"/>
      <c r="D48" s="34"/>
      <c r="E48" s="28">
        <f>SUM(E32:E46)</f>
        <v>185804758</v>
      </c>
      <c r="F48" s="36">
        <f>SUM(F32:F46)</f>
        <v>33512664</v>
      </c>
      <c r="G48" s="36">
        <f>SUM(G32:G46)</f>
        <v>219166422</v>
      </c>
      <c r="H48" s="10"/>
      <c r="I48" s="10"/>
      <c r="J48" s="10"/>
      <c r="K48" s="10"/>
      <c r="L48" s="10"/>
      <c r="M48" s="10">
        <f t="shared" si="0"/>
        <v>185804758</v>
      </c>
    </row>
    <row r="49" spans="1:13" s="11" customFormat="1" ht="15">
      <c r="A49" s="7">
        <v>46</v>
      </c>
      <c r="B49" s="29"/>
      <c r="C49" s="29"/>
      <c r="D49" s="29"/>
      <c r="E49" s="29"/>
      <c r="F49" s="44"/>
      <c r="G49" s="28"/>
      <c r="H49" s="12"/>
      <c r="I49" s="12"/>
      <c r="J49" s="12"/>
      <c r="K49" s="12"/>
      <c r="L49" s="12"/>
      <c r="M49" s="10">
        <f t="shared" si="0"/>
        <v>0</v>
      </c>
    </row>
    <row r="50" spans="1:13" s="9" customFormat="1" ht="15">
      <c r="A50" s="7">
        <v>47</v>
      </c>
      <c r="B50" s="37" t="s">
        <v>23</v>
      </c>
      <c r="C50" s="37"/>
      <c r="D50" s="37"/>
      <c r="E50" s="27"/>
      <c r="F50" s="35"/>
      <c r="G50" s="35"/>
      <c r="H50" s="10"/>
      <c r="I50" s="10"/>
      <c r="J50" s="10"/>
      <c r="K50" s="10"/>
      <c r="L50" s="10"/>
      <c r="M50" s="10">
        <f t="shared" si="0"/>
        <v>0</v>
      </c>
    </row>
    <row r="51" spans="1:13" s="11" customFormat="1" ht="15">
      <c r="A51" s="7">
        <v>48</v>
      </c>
      <c r="B51" s="45" t="s">
        <v>24</v>
      </c>
      <c r="C51" s="45"/>
      <c r="D51" s="45"/>
      <c r="E51" s="28">
        <v>3138352</v>
      </c>
      <c r="F51" s="46">
        <v>122396</v>
      </c>
      <c r="G51" s="47">
        <f>+F51+E51</f>
        <v>3260748</v>
      </c>
      <c r="H51" s="12">
        <v>122396</v>
      </c>
      <c r="I51" s="12">
        <v>122396</v>
      </c>
      <c r="J51" s="12">
        <v>122396</v>
      </c>
      <c r="K51" s="12"/>
      <c r="L51" s="12"/>
      <c r="M51" s="10">
        <f t="shared" si="0"/>
        <v>3260748</v>
      </c>
    </row>
    <row r="52" spans="1:13" s="11" customFormat="1" ht="15">
      <c r="A52" s="7">
        <v>49</v>
      </c>
      <c r="B52" s="48"/>
      <c r="C52" s="48"/>
      <c r="D52" s="48"/>
      <c r="E52" s="28"/>
      <c r="F52" s="28"/>
      <c r="G52" s="28"/>
      <c r="H52" s="12"/>
      <c r="I52" s="12"/>
      <c r="J52" s="12"/>
      <c r="K52" s="12"/>
      <c r="L52" s="12"/>
      <c r="M52" s="10">
        <f t="shared" si="0"/>
        <v>0</v>
      </c>
    </row>
    <row r="53" spans="1:13" ht="15">
      <c r="A53" s="7">
        <v>50</v>
      </c>
      <c r="B53" s="22" t="s">
        <v>25</v>
      </c>
      <c r="C53" s="22"/>
      <c r="D53" s="22"/>
      <c r="E53" s="23"/>
      <c r="F53" s="23"/>
      <c r="G53" s="23"/>
      <c r="H53" s="81"/>
      <c r="I53" s="81"/>
      <c r="J53" s="81"/>
      <c r="K53" s="81"/>
      <c r="L53" s="81"/>
      <c r="M53" s="10">
        <f t="shared" si="0"/>
        <v>0</v>
      </c>
    </row>
    <row r="54" spans="1:13" ht="15">
      <c r="A54" s="7">
        <v>52</v>
      </c>
      <c r="B54" s="20"/>
      <c r="C54" s="20"/>
      <c r="D54" s="20"/>
      <c r="E54" s="20"/>
      <c r="F54" s="49"/>
      <c r="G54" s="23"/>
      <c r="H54" s="81"/>
      <c r="I54" s="81"/>
      <c r="J54" s="81"/>
      <c r="K54" s="81"/>
      <c r="L54" s="81"/>
      <c r="M54" s="10">
        <f t="shared" si="0"/>
        <v>0</v>
      </c>
    </row>
    <row r="55" spans="1:13" s="84" customFormat="1" ht="15">
      <c r="A55" s="7">
        <v>53</v>
      </c>
      <c r="B55" s="37" t="s">
        <v>26</v>
      </c>
      <c r="C55" s="37"/>
      <c r="D55" s="37"/>
      <c r="E55" s="28"/>
      <c r="F55" s="46">
        <v>8787401</v>
      </c>
      <c r="G55" s="47">
        <f>+F55+E55</f>
        <v>8787401</v>
      </c>
      <c r="H55" s="83"/>
      <c r="I55" s="83">
        <v>15416909</v>
      </c>
      <c r="J55" s="83">
        <v>14930799</v>
      </c>
      <c r="K55" s="83"/>
      <c r="L55" s="83"/>
      <c r="M55" s="10">
        <f t="shared" si="0"/>
        <v>14930799</v>
      </c>
    </row>
    <row r="56" spans="1:13" s="11" customFormat="1" ht="15">
      <c r="A56" s="7">
        <v>55</v>
      </c>
      <c r="B56" s="48"/>
      <c r="C56" s="48"/>
      <c r="D56" s="48"/>
      <c r="E56" s="29"/>
      <c r="F56" s="28"/>
      <c r="G56" s="28"/>
      <c r="H56" s="12"/>
      <c r="I56" s="12"/>
      <c r="J56" s="12"/>
      <c r="K56" s="12"/>
      <c r="L56" s="12"/>
      <c r="M56" s="10">
        <f t="shared" si="0"/>
        <v>0</v>
      </c>
    </row>
    <row r="57" spans="1:13" s="84" customFormat="1" ht="15">
      <c r="A57" s="7">
        <v>56</v>
      </c>
      <c r="B57" s="37" t="s">
        <v>27</v>
      </c>
      <c r="C57" s="37"/>
      <c r="D57" s="37"/>
      <c r="E57" s="28"/>
      <c r="F57" s="41"/>
      <c r="G57" s="28"/>
      <c r="H57" s="83"/>
      <c r="I57" s="83"/>
      <c r="J57" s="83"/>
      <c r="K57" s="83"/>
      <c r="L57" s="83"/>
      <c r="M57" s="10">
        <f t="shared" si="0"/>
        <v>0</v>
      </c>
    </row>
    <row r="58" spans="1:13" s="11" customFormat="1" ht="15">
      <c r="A58" s="7">
        <v>57</v>
      </c>
      <c r="B58" s="45" t="s">
        <v>28</v>
      </c>
      <c r="C58" s="45"/>
      <c r="D58" s="45"/>
      <c r="E58" s="28">
        <v>400000</v>
      </c>
      <c r="F58" s="46">
        <v>637500</v>
      </c>
      <c r="G58" s="28">
        <f>+F58+E58</f>
        <v>1037500</v>
      </c>
      <c r="H58" s="12">
        <v>637500</v>
      </c>
      <c r="I58" s="12">
        <v>637500</v>
      </c>
      <c r="J58" s="12">
        <v>637500</v>
      </c>
      <c r="K58" s="12"/>
      <c r="L58" s="12"/>
      <c r="M58" s="10">
        <f t="shared" si="0"/>
        <v>1037500</v>
      </c>
    </row>
    <row r="59" spans="1:13" s="11" customFormat="1" ht="15">
      <c r="A59" s="7"/>
      <c r="B59" s="45"/>
      <c r="C59" s="45"/>
      <c r="D59" s="45"/>
      <c r="E59" s="28"/>
      <c r="F59" s="28"/>
      <c r="G59" s="28"/>
      <c r="H59" s="12"/>
      <c r="I59" s="12"/>
      <c r="J59" s="12"/>
      <c r="K59" s="12"/>
      <c r="L59" s="12"/>
      <c r="M59" s="10">
        <f t="shared" si="0"/>
        <v>0</v>
      </c>
    </row>
    <row r="60" spans="1:13" s="84" customFormat="1" ht="15">
      <c r="A60" s="7">
        <v>58</v>
      </c>
      <c r="B60" s="29"/>
      <c r="C60" s="29"/>
      <c r="D60" s="29"/>
      <c r="E60" s="29"/>
      <c r="F60" s="28"/>
      <c r="G60" s="28"/>
      <c r="H60" s="83"/>
      <c r="I60" s="83"/>
      <c r="J60" s="83"/>
      <c r="K60" s="83"/>
      <c r="L60" s="83"/>
      <c r="M60" s="10">
        <f t="shared" si="0"/>
        <v>0</v>
      </c>
    </row>
    <row r="61" spans="1:13" s="9" customFormat="1" ht="15">
      <c r="A61" s="7">
        <v>59</v>
      </c>
      <c r="B61" s="37" t="s">
        <v>29</v>
      </c>
      <c r="C61" s="37"/>
      <c r="D61" s="37"/>
      <c r="E61" s="27"/>
      <c r="F61" s="27"/>
      <c r="G61" s="27"/>
      <c r="H61" s="10"/>
      <c r="I61" s="10"/>
      <c r="J61" s="10"/>
      <c r="K61" s="10"/>
      <c r="L61" s="10"/>
      <c r="M61" s="10">
        <f t="shared" si="0"/>
        <v>0</v>
      </c>
    </row>
    <row r="62" spans="1:13" s="9" customFormat="1" ht="15">
      <c r="A62" s="7">
        <v>60</v>
      </c>
      <c r="B62" s="29" t="s">
        <v>30</v>
      </c>
      <c r="C62" s="38"/>
      <c r="D62" s="38"/>
      <c r="E62" s="44">
        <v>253217</v>
      </c>
      <c r="F62" s="30">
        <v>501466</v>
      </c>
      <c r="G62" s="28">
        <f aca="true" t="shared" si="1" ref="G62:G68">+F62+E62</f>
        <v>754683</v>
      </c>
      <c r="H62" s="12"/>
      <c r="I62" s="12"/>
      <c r="J62" s="12">
        <v>501466</v>
      </c>
      <c r="K62" s="12"/>
      <c r="L62" s="12"/>
      <c r="M62" s="10">
        <f t="shared" si="0"/>
        <v>754683</v>
      </c>
    </row>
    <row r="63" spans="1:13" s="11" customFormat="1" ht="15">
      <c r="A63" s="7">
        <v>61</v>
      </c>
      <c r="B63" s="43" t="s">
        <v>31</v>
      </c>
      <c r="C63" s="43"/>
      <c r="D63" s="43"/>
      <c r="E63" s="44">
        <v>1119339</v>
      </c>
      <c r="F63" s="28"/>
      <c r="G63" s="28">
        <f t="shared" si="1"/>
        <v>1119339</v>
      </c>
      <c r="H63" s="12"/>
      <c r="I63" s="12"/>
      <c r="J63" s="12"/>
      <c r="K63" s="12"/>
      <c r="L63" s="12"/>
      <c r="M63" s="10">
        <f t="shared" si="0"/>
        <v>1119339</v>
      </c>
    </row>
    <row r="64" spans="1:13" s="9" customFormat="1" ht="15">
      <c r="A64" s="7">
        <v>62</v>
      </c>
      <c r="B64" s="29" t="s">
        <v>32</v>
      </c>
      <c r="C64" s="38"/>
      <c r="D64" s="38"/>
      <c r="E64" s="44">
        <v>465621</v>
      </c>
      <c r="F64" s="27"/>
      <c r="G64" s="28">
        <f t="shared" si="1"/>
        <v>465621</v>
      </c>
      <c r="H64" s="12"/>
      <c r="I64" s="12"/>
      <c r="J64" s="12"/>
      <c r="K64" s="12"/>
      <c r="L64" s="12"/>
      <c r="M64" s="10">
        <f t="shared" si="0"/>
        <v>465621</v>
      </c>
    </row>
    <row r="65" spans="1:13" s="11" customFormat="1" ht="15">
      <c r="A65" s="7">
        <v>63</v>
      </c>
      <c r="B65" s="29" t="s">
        <v>90</v>
      </c>
      <c r="C65" s="29"/>
      <c r="D65" s="29"/>
      <c r="E65" s="44"/>
      <c r="F65" s="28"/>
      <c r="G65" s="28">
        <f t="shared" si="1"/>
        <v>0</v>
      </c>
      <c r="H65" s="12"/>
      <c r="I65" s="12"/>
      <c r="J65" s="12"/>
      <c r="K65" s="12"/>
      <c r="L65" s="12"/>
      <c r="M65" s="10">
        <f t="shared" si="0"/>
        <v>0</v>
      </c>
    </row>
    <row r="66" spans="1:13" s="11" customFormat="1" ht="15">
      <c r="A66" s="7">
        <v>64</v>
      </c>
      <c r="B66" s="29" t="s">
        <v>33</v>
      </c>
      <c r="C66" s="29"/>
      <c r="D66" s="29"/>
      <c r="E66" s="44">
        <v>3565921</v>
      </c>
      <c r="F66" s="28"/>
      <c r="G66" s="28">
        <f t="shared" si="1"/>
        <v>3565921</v>
      </c>
      <c r="H66" s="12"/>
      <c r="I66" s="12"/>
      <c r="J66" s="12"/>
      <c r="K66" s="12"/>
      <c r="L66" s="12"/>
      <c r="M66" s="10">
        <f t="shared" si="0"/>
        <v>3565921</v>
      </c>
    </row>
    <row r="67" spans="1:13" s="11" customFormat="1" ht="15">
      <c r="A67" s="7">
        <v>65</v>
      </c>
      <c r="B67" s="29" t="s">
        <v>34</v>
      </c>
      <c r="C67" s="29"/>
      <c r="D67" s="29"/>
      <c r="E67" s="28">
        <v>804298</v>
      </c>
      <c r="F67" s="28"/>
      <c r="G67" s="28">
        <f t="shared" si="1"/>
        <v>804298</v>
      </c>
      <c r="H67" s="12"/>
      <c r="I67" s="12"/>
      <c r="J67" s="12"/>
      <c r="K67" s="12"/>
      <c r="L67" s="12"/>
      <c r="M67" s="10">
        <f t="shared" si="0"/>
        <v>804298</v>
      </c>
    </row>
    <row r="68" spans="1:13" s="11" customFormat="1" ht="15">
      <c r="A68" s="7">
        <v>66</v>
      </c>
      <c r="B68" s="29" t="s">
        <v>35</v>
      </c>
      <c r="C68" s="29"/>
      <c r="D68" s="29"/>
      <c r="E68" s="28">
        <v>1154921</v>
      </c>
      <c r="F68" s="28"/>
      <c r="G68" s="28">
        <f t="shared" si="1"/>
        <v>1154921</v>
      </c>
      <c r="H68" s="12"/>
      <c r="I68" s="12">
        <v>-1190798</v>
      </c>
      <c r="J68" s="12"/>
      <c r="K68" s="12"/>
      <c r="L68" s="12"/>
      <c r="M68" s="10">
        <f t="shared" si="0"/>
        <v>1154921</v>
      </c>
    </row>
    <row r="69" spans="1:13" s="9" customFormat="1" ht="15">
      <c r="A69" s="7">
        <v>67</v>
      </c>
      <c r="B69" s="38" t="s">
        <v>72</v>
      </c>
      <c r="C69" s="38" t="s">
        <v>93</v>
      </c>
      <c r="D69" s="61">
        <v>200000</v>
      </c>
      <c r="E69" s="27"/>
      <c r="F69" s="27"/>
      <c r="G69" s="27"/>
      <c r="H69" s="10"/>
      <c r="I69" s="16" t="s">
        <v>107</v>
      </c>
      <c r="J69" s="16"/>
      <c r="K69" s="16"/>
      <c r="L69" s="16"/>
      <c r="M69" s="10">
        <f t="shared" si="0"/>
        <v>0</v>
      </c>
    </row>
    <row r="70" spans="1:13" s="9" customFormat="1" ht="15">
      <c r="A70" s="7">
        <v>68</v>
      </c>
      <c r="B70" s="38" t="s">
        <v>73</v>
      </c>
      <c r="C70" s="38" t="s">
        <v>132</v>
      </c>
      <c r="D70" s="61">
        <v>25000</v>
      </c>
      <c r="E70" s="27"/>
      <c r="F70" s="27"/>
      <c r="G70" s="27"/>
      <c r="H70" s="10"/>
      <c r="I70" s="16" t="s">
        <v>107</v>
      </c>
      <c r="J70" s="16"/>
      <c r="K70" s="16"/>
      <c r="L70" s="16"/>
      <c r="M70" s="10">
        <f t="shared" si="0"/>
        <v>0</v>
      </c>
    </row>
    <row r="71" spans="1:13" s="11" customFormat="1" ht="15">
      <c r="A71" s="7">
        <v>69</v>
      </c>
      <c r="B71" s="29" t="s">
        <v>36</v>
      </c>
      <c r="C71" s="29"/>
      <c r="D71" s="29"/>
      <c r="E71" s="44">
        <v>311604</v>
      </c>
      <c r="F71" s="28"/>
      <c r="G71" s="28">
        <f>+F71+E71</f>
        <v>311604</v>
      </c>
      <c r="H71" s="12"/>
      <c r="I71" s="12"/>
      <c r="J71" s="12"/>
      <c r="K71" s="12"/>
      <c r="L71" s="12"/>
      <c r="M71" s="10">
        <f t="shared" si="0"/>
        <v>311604</v>
      </c>
    </row>
    <row r="72" spans="1:13" s="11" customFormat="1" ht="15">
      <c r="A72" s="7"/>
      <c r="B72" s="29" t="s">
        <v>88</v>
      </c>
      <c r="C72" s="29"/>
      <c r="D72" s="29"/>
      <c r="E72" s="44">
        <v>110000</v>
      </c>
      <c r="F72" s="28"/>
      <c r="G72" s="28"/>
      <c r="H72" s="12"/>
      <c r="I72" s="12"/>
      <c r="J72" s="12"/>
      <c r="K72" s="12"/>
      <c r="L72" s="12"/>
      <c r="M72" s="10">
        <f aca="true" t="shared" si="2" ref="M72:M129">E72+J72</f>
        <v>110000</v>
      </c>
    </row>
    <row r="73" spans="1:13" s="11" customFormat="1" ht="15">
      <c r="A73" s="7">
        <v>70</v>
      </c>
      <c r="B73" s="29" t="s">
        <v>37</v>
      </c>
      <c r="C73" s="29"/>
      <c r="D73" s="29"/>
      <c r="E73" s="28">
        <v>526850</v>
      </c>
      <c r="F73" s="28"/>
      <c r="G73" s="28">
        <f>+F73+E73</f>
        <v>526850</v>
      </c>
      <c r="H73" s="12"/>
      <c r="I73" s="12"/>
      <c r="J73" s="12"/>
      <c r="K73" s="12"/>
      <c r="L73" s="12"/>
      <c r="M73" s="10">
        <f t="shared" si="2"/>
        <v>526850</v>
      </c>
    </row>
    <row r="74" spans="1:13" s="11" customFormat="1" ht="15">
      <c r="A74" s="7">
        <v>71</v>
      </c>
      <c r="B74" s="29" t="s">
        <v>38</v>
      </c>
      <c r="C74" s="29"/>
      <c r="D74" s="29"/>
      <c r="E74" s="28">
        <v>1756010</v>
      </c>
      <c r="F74" s="30">
        <v>1466685</v>
      </c>
      <c r="G74" s="28">
        <f>+F74+E74</f>
        <v>3222695</v>
      </c>
      <c r="H74" s="12"/>
      <c r="I74" s="12">
        <v>1450000</v>
      </c>
      <c r="J74" s="12">
        <v>1466685</v>
      </c>
      <c r="K74" s="12"/>
      <c r="L74" s="12"/>
      <c r="M74" s="10">
        <f t="shared" si="2"/>
        <v>3222695</v>
      </c>
    </row>
    <row r="75" spans="1:13" s="9" customFormat="1" ht="15">
      <c r="A75" s="7">
        <v>72</v>
      </c>
      <c r="B75" s="38" t="s">
        <v>74</v>
      </c>
      <c r="C75" s="38" t="s">
        <v>119</v>
      </c>
      <c r="D75" s="61">
        <v>2755695</v>
      </c>
      <c r="E75" s="27"/>
      <c r="F75" s="27"/>
      <c r="G75" s="27"/>
      <c r="H75" s="10"/>
      <c r="I75" s="10"/>
      <c r="K75" s="10"/>
      <c r="L75" s="10"/>
      <c r="M75" s="10">
        <f t="shared" si="2"/>
        <v>0</v>
      </c>
    </row>
    <row r="76" spans="1:13" s="9" customFormat="1" ht="15">
      <c r="A76" s="7"/>
      <c r="B76" s="38" t="s">
        <v>133</v>
      </c>
      <c r="C76" s="38"/>
      <c r="D76" s="61">
        <v>1200000</v>
      </c>
      <c r="E76" s="27"/>
      <c r="F76" s="27"/>
      <c r="G76" s="27"/>
      <c r="H76" s="10"/>
      <c r="I76" s="10"/>
      <c r="J76" s="10"/>
      <c r="K76" s="10"/>
      <c r="L76" s="10"/>
      <c r="M76" s="10"/>
    </row>
    <row r="77" spans="1:13" s="9" customFormat="1" ht="15">
      <c r="A77" s="7"/>
      <c r="B77" s="38" t="s">
        <v>138</v>
      </c>
      <c r="C77" s="38"/>
      <c r="D77" s="61"/>
      <c r="E77" s="27"/>
      <c r="F77" s="27"/>
      <c r="G77" s="27"/>
      <c r="H77" s="10"/>
      <c r="I77" s="10"/>
      <c r="J77" s="10"/>
      <c r="K77" s="10"/>
      <c r="L77" s="10"/>
      <c r="M77" s="10"/>
    </row>
    <row r="78" spans="1:13" s="9" customFormat="1" ht="15">
      <c r="A78" s="7">
        <v>75</v>
      </c>
      <c r="B78" s="38" t="s">
        <v>75</v>
      </c>
      <c r="C78" s="38" t="s">
        <v>119</v>
      </c>
      <c r="D78" s="61">
        <v>206000</v>
      </c>
      <c r="E78" s="27"/>
      <c r="F78" s="27"/>
      <c r="G78" s="27"/>
      <c r="H78" s="10"/>
      <c r="I78" s="10"/>
      <c r="J78" s="10"/>
      <c r="K78" s="10"/>
      <c r="L78" s="10"/>
      <c r="M78" s="10">
        <f t="shared" si="2"/>
        <v>0</v>
      </c>
    </row>
    <row r="79" spans="1:13" s="9" customFormat="1" ht="15">
      <c r="A79" s="7">
        <v>76</v>
      </c>
      <c r="B79" s="38" t="s">
        <v>76</v>
      </c>
      <c r="C79" s="38" t="s">
        <v>119</v>
      </c>
      <c r="D79" s="61">
        <v>261000</v>
      </c>
      <c r="E79" s="27"/>
      <c r="F79" s="27"/>
      <c r="G79" s="27"/>
      <c r="H79" s="10"/>
      <c r="I79" s="10"/>
      <c r="J79" s="10"/>
      <c r="K79" s="10"/>
      <c r="L79" s="10"/>
      <c r="M79" s="10">
        <f t="shared" si="2"/>
        <v>0</v>
      </c>
    </row>
    <row r="80" spans="1:13" s="11" customFormat="1" ht="15">
      <c r="A80" s="7">
        <v>77</v>
      </c>
      <c r="B80" s="29" t="s">
        <v>39</v>
      </c>
      <c r="C80" s="38"/>
      <c r="D80" s="29"/>
      <c r="E80" s="28">
        <v>3016250</v>
      </c>
      <c r="F80" s="28"/>
      <c r="G80" s="28">
        <f>+F80+E80</f>
        <v>3016250</v>
      </c>
      <c r="H80" s="12"/>
      <c r="I80" s="12"/>
      <c r="J80" s="12"/>
      <c r="K80" s="12"/>
      <c r="L80" s="12"/>
      <c r="M80" s="10">
        <f t="shared" si="2"/>
        <v>3016250</v>
      </c>
    </row>
    <row r="81" spans="1:13" s="11" customFormat="1" ht="15">
      <c r="A81" s="7">
        <v>79</v>
      </c>
      <c r="B81" s="29" t="s">
        <v>40</v>
      </c>
      <c r="C81" s="29"/>
      <c r="D81" s="29"/>
      <c r="E81" s="28">
        <v>6929663</v>
      </c>
      <c r="F81" s="28"/>
      <c r="G81" s="28">
        <f aca="true" t="shared" si="3" ref="G81:G87">+F81+E81</f>
        <v>6929663</v>
      </c>
      <c r="H81" s="12"/>
      <c r="I81" s="12">
        <v>-6929663</v>
      </c>
      <c r="J81" s="12"/>
      <c r="K81" s="12"/>
      <c r="L81" s="12"/>
      <c r="M81" s="10">
        <f t="shared" si="2"/>
        <v>6929663</v>
      </c>
    </row>
    <row r="82" spans="1:13" s="11" customFormat="1" ht="15">
      <c r="A82" s="7"/>
      <c r="B82" s="29" t="s">
        <v>89</v>
      </c>
      <c r="C82" s="29"/>
      <c r="D82" s="29"/>
      <c r="E82" s="28">
        <v>87500</v>
      </c>
      <c r="F82" s="30">
        <v>61305</v>
      </c>
      <c r="G82" s="28"/>
      <c r="H82" s="12"/>
      <c r="I82" s="12"/>
      <c r="J82" s="12"/>
      <c r="K82" s="12"/>
      <c r="L82" s="12"/>
      <c r="M82" s="10">
        <f t="shared" si="2"/>
        <v>87500</v>
      </c>
    </row>
    <row r="83" spans="1:13" s="11" customFormat="1" ht="15">
      <c r="A83" s="7">
        <v>80</v>
      </c>
      <c r="B83" s="29" t="s">
        <v>41</v>
      </c>
      <c r="C83" s="29"/>
      <c r="D83" s="29"/>
      <c r="E83" s="28">
        <v>650000</v>
      </c>
      <c r="F83" s="28"/>
      <c r="G83" s="28">
        <f t="shared" si="3"/>
        <v>650000</v>
      </c>
      <c r="H83" s="12"/>
      <c r="I83" s="12">
        <v>-650000</v>
      </c>
      <c r="J83" s="12"/>
      <c r="K83" s="12"/>
      <c r="L83" s="12"/>
      <c r="M83" s="10">
        <f t="shared" si="2"/>
        <v>650000</v>
      </c>
    </row>
    <row r="84" spans="1:13" s="11" customFormat="1" ht="15">
      <c r="A84" s="7">
        <v>81</v>
      </c>
      <c r="B84" s="29" t="s">
        <v>42</v>
      </c>
      <c r="C84" s="29"/>
      <c r="D84" s="29"/>
      <c r="E84" s="44">
        <v>99391</v>
      </c>
      <c r="F84" s="28"/>
      <c r="G84" s="28">
        <f t="shared" si="3"/>
        <v>99391</v>
      </c>
      <c r="H84" s="12"/>
      <c r="I84" s="12"/>
      <c r="J84" s="12"/>
      <c r="K84" s="12"/>
      <c r="L84" s="12"/>
      <c r="M84" s="10">
        <f t="shared" si="2"/>
        <v>99391</v>
      </c>
    </row>
    <row r="85" spans="1:13" s="11" customFormat="1" ht="15">
      <c r="A85" s="7">
        <v>82</v>
      </c>
      <c r="B85" s="29" t="s">
        <v>43</v>
      </c>
      <c r="C85" s="29"/>
      <c r="D85" s="29"/>
      <c r="E85" s="28">
        <v>318240</v>
      </c>
      <c r="F85" s="28"/>
      <c r="G85" s="28">
        <f t="shared" si="3"/>
        <v>318240</v>
      </c>
      <c r="H85" s="12"/>
      <c r="I85" s="12"/>
      <c r="J85" s="12"/>
      <c r="K85" s="12"/>
      <c r="L85" s="12"/>
      <c r="M85" s="10">
        <f t="shared" si="2"/>
        <v>318240</v>
      </c>
    </row>
    <row r="86" spans="1:13" s="11" customFormat="1" ht="15">
      <c r="A86" s="7">
        <v>83</v>
      </c>
      <c r="B86" s="29" t="s">
        <v>44</v>
      </c>
      <c r="C86" s="29"/>
      <c r="D86" s="29"/>
      <c r="E86" s="28">
        <v>75000</v>
      </c>
      <c r="F86" s="28"/>
      <c r="G86" s="28">
        <f t="shared" si="3"/>
        <v>75000</v>
      </c>
      <c r="H86" s="12"/>
      <c r="I86" s="12"/>
      <c r="J86" s="12"/>
      <c r="K86" s="12"/>
      <c r="L86" s="12"/>
      <c r="M86" s="10">
        <f t="shared" si="2"/>
        <v>75000</v>
      </c>
    </row>
    <row r="87" spans="1:13" s="11" customFormat="1" ht="15">
      <c r="A87" s="7">
        <v>84</v>
      </c>
      <c r="B87" s="29" t="s">
        <v>20</v>
      </c>
      <c r="C87" s="29"/>
      <c r="D87" s="29"/>
      <c r="E87" s="28">
        <v>20638634</v>
      </c>
      <c r="F87" s="30">
        <v>-20638634</v>
      </c>
      <c r="G87" s="28">
        <f t="shared" si="3"/>
        <v>0</v>
      </c>
      <c r="H87" s="12">
        <v>-20638634</v>
      </c>
      <c r="I87" s="12">
        <v>-20638634</v>
      </c>
      <c r="J87" s="12">
        <v>-20638634</v>
      </c>
      <c r="K87" s="12"/>
      <c r="L87" s="12"/>
      <c r="M87" s="10">
        <f t="shared" si="2"/>
        <v>0</v>
      </c>
    </row>
    <row r="88" spans="1:13" s="11" customFormat="1" ht="15">
      <c r="A88" s="7">
        <v>86</v>
      </c>
      <c r="B88" s="29" t="s">
        <v>45</v>
      </c>
      <c r="C88" s="29"/>
      <c r="D88" s="29"/>
      <c r="E88" s="28">
        <v>75000</v>
      </c>
      <c r="F88" s="30">
        <v>123671</v>
      </c>
      <c r="G88" s="28">
        <f>+F88+E88</f>
        <v>198671</v>
      </c>
      <c r="H88" s="12"/>
      <c r="I88" s="12"/>
      <c r="J88" s="12"/>
      <c r="K88" s="12"/>
      <c r="L88" s="12"/>
      <c r="M88" s="10">
        <f t="shared" si="2"/>
        <v>75000</v>
      </c>
    </row>
    <row r="89" spans="1:13" ht="15">
      <c r="A89" s="7">
        <v>87</v>
      </c>
      <c r="B89" s="20" t="s">
        <v>46</v>
      </c>
      <c r="C89" s="20"/>
      <c r="D89" s="20"/>
      <c r="E89" s="23">
        <v>43000</v>
      </c>
      <c r="F89" s="23"/>
      <c r="G89" s="23">
        <f>+F89+E89</f>
        <v>43000</v>
      </c>
      <c r="H89" s="81"/>
      <c r="I89" s="81"/>
      <c r="J89" s="81"/>
      <c r="K89" s="81"/>
      <c r="L89" s="81"/>
      <c r="M89" s="10">
        <f t="shared" si="2"/>
        <v>43000</v>
      </c>
    </row>
    <row r="90" spans="1:13" ht="15">
      <c r="A90" s="7">
        <v>91</v>
      </c>
      <c r="B90" s="20" t="s">
        <v>85</v>
      </c>
      <c r="C90" s="20"/>
      <c r="D90" s="20"/>
      <c r="E90" s="31">
        <v>193000</v>
      </c>
      <c r="F90" s="50">
        <v>-193000</v>
      </c>
      <c r="G90" s="31">
        <f>+F90+E90</f>
        <v>0</v>
      </c>
      <c r="H90" s="1"/>
      <c r="I90" s="1"/>
      <c r="J90" s="1"/>
      <c r="K90" s="1"/>
      <c r="L90" s="1"/>
      <c r="M90" s="10">
        <f t="shared" si="2"/>
        <v>193000</v>
      </c>
    </row>
    <row r="91" spans="1:13" s="9" customFormat="1" ht="15">
      <c r="A91" s="7">
        <v>92</v>
      </c>
      <c r="B91" s="34" t="s">
        <v>10</v>
      </c>
      <c r="C91" s="34"/>
      <c r="D91" s="34"/>
      <c r="E91" s="28">
        <f>SUM(E62:E90)</f>
        <v>42193459</v>
      </c>
      <c r="F91" s="27">
        <f>SUM(F62:F90)</f>
        <v>-18678507</v>
      </c>
      <c r="G91" s="27">
        <f>SUM(G62:G90)</f>
        <v>23256147</v>
      </c>
      <c r="H91" s="10"/>
      <c r="I91" s="10"/>
      <c r="J91" s="10"/>
      <c r="K91" s="10"/>
      <c r="L91" s="10"/>
      <c r="M91" s="10">
        <f t="shared" si="2"/>
        <v>42193459</v>
      </c>
    </row>
    <row r="92" spans="1:13" ht="15">
      <c r="A92" s="7">
        <v>93</v>
      </c>
      <c r="B92" s="20"/>
      <c r="C92" s="20"/>
      <c r="D92" s="20"/>
      <c r="E92" s="20"/>
      <c r="F92" s="23"/>
      <c r="G92" s="23"/>
      <c r="H92" s="81"/>
      <c r="I92" s="81"/>
      <c r="J92" s="81"/>
      <c r="K92" s="81"/>
      <c r="L92" s="81"/>
      <c r="M92" s="10">
        <f t="shared" si="2"/>
        <v>0</v>
      </c>
    </row>
    <row r="93" spans="1:13" s="84" customFormat="1" ht="15">
      <c r="A93" s="7">
        <v>94</v>
      </c>
      <c r="B93" s="37" t="s">
        <v>47</v>
      </c>
      <c r="C93" s="37"/>
      <c r="D93" s="37"/>
      <c r="E93" s="29"/>
      <c r="F93" s="28"/>
      <c r="G93" s="28"/>
      <c r="H93" s="83"/>
      <c r="I93" s="83"/>
      <c r="J93" s="83"/>
      <c r="K93" s="83"/>
      <c r="L93" s="83"/>
      <c r="M93" s="10">
        <f t="shared" si="2"/>
        <v>0</v>
      </c>
    </row>
    <row r="94" spans="1:13" ht="15">
      <c r="A94" s="7">
        <v>95</v>
      </c>
      <c r="B94" s="20" t="s">
        <v>48</v>
      </c>
      <c r="C94" s="20"/>
      <c r="D94" s="20"/>
      <c r="E94" s="23">
        <v>500</v>
      </c>
      <c r="F94" s="23"/>
      <c r="G94" s="23">
        <f>+F94+E94</f>
        <v>500</v>
      </c>
      <c r="H94" s="81"/>
      <c r="I94" s="81"/>
      <c r="J94" s="81"/>
      <c r="K94" s="81"/>
      <c r="L94" s="81"/>
      <c r="M94" s="10">
        <f t="shared" si="2"/>
        <v>500</v>
      </c>
    </row>
    <row r="95" spans="1:13" s="11" customFormat="1" ht="14.25" customHeight="1">
      <c r="A95" s="7">
        <v>96</v>
      </c>
      <c r="B95" s="29" t="s">
        <v>49</v>
      </c>
      <c r="C95" s="29"/>
      <c r="D95" s="29"/>
      <c r="E95" s="28">
        <v>16475</v>
      </c>
      <c r="F95" s="28"/>
      <c r="G95" s="28">
        <f>+F95+E95</f>
        <v>16475</v>
      </c>
      <c r="H95" s="12"/>
      <c r="I95" s="12"/>
      <c r="J95" s="12"/>
      <c r="K95" s="12"/>
      <c r="L95" s="12"/>
      <c r="M95" s="10">
        <f t="shared" si="2"/>
        <v>16475</v>
      </c>
    </row>
    <row r="96" spans="1:13" s="11" customFormat="1" ht="15">
      <c r="A96" s="7">
        <v>97</v>
      </c>
      <c r="B96" s="29" t="s">
        <v>50</v>
      </c>
      <c r="C96" s="29"/>
      <c r="D96" s="29"/>
      <c r="E96" s="28">
        <v>1682614</v>
      </c>
      <c r="F96" s="28"/>
      <c r="G96" s="28">
        <f>+F96+E96</f>
        <v>1682614</v>
      </c>
      <c r="H96" s="12"/>
      <c r="I96" s="12"/>
      <c r="J96" s="12"/>
      <c r="K96" s="12"/>
      <c r="L96" s="12"/>
      <c r="M96" s="10">
        <f t="shared" si="2"/>
        <v>1682614</v>
      </c>
    </row>
    <row r="97" spans="1:13" s="11" customFormat="1" ht="15">
      <c r="A97" s="7">
        <v>98</v>
      </c>
      <c r="B97" s="29" t="s">
        <v>63</v>
      </c>
      <c r="C97" s="29"/>
      <c r="D97" s="29"/>
      <c r="E97" s="28"/>
      <c r="F97" s="28"/>
      <c r="G97" s="28">
        <f>+F97+E97</f>
        <v>0</v>
      </c>
      <c r="H97" s="12"/>
      <c r="I97" s="12"/>
      <c r="J97" s="12"/>
      <c r="K97" s="12"/>
      <c r="L97" s="12"/>
      <c r="M97" s="10">
        <f t="shared" si="2"/>
        <v>0</v>
      </c>
    </row>
    <row r="98" spans="1:13" ht="15">
      <c r="A98" s="7">
        <v>99</v>
      </c>
      <c r="B98" s="20" t="s">
        <v>51</v>
      </c>
      <c r="C98" s="20"/>
      <c r="D98" s="20"/>
      <c r="E98" s="31">
        <v>3300000</v>
      </c>
      <c r="F98" s="31"/>
      <c r="G98" s="31">
        <f>+F98+E98</f>
        <v>3300000</v>
      </c>
      <c r="H98" s="1"/>
      <c r="I98" s="1"/>
      <c r="J98" s="1"/>
      <c r="K98" s="1"/>
      <c r="L98" s="1"/>
      <c r="M98" s="10">
        <f t="shared" si="2"/>
        <v>3300000</v>
      </c>
    </row>
    <row r="99" spans="1:13" s="84" customFormat="1" ht="15">
      <c r="A99" s="7">
        <v>100</v>
      </c>
      <c r="B99" s="34" t="s">
        <v>10</v>
      </c>
      <c r="C99" s="34"/>
      <c r="D99" s="34"/>
      <c r="E99" s="28">
        <f>SUM(E94:E98)</f>
        <v>4999589</v>
      </c>
      <c r="F99" s="27">
        <f>SUM(F94:F98)</f>
        <v>0</v>
      </c>
      <c r="G99" s="27">
        <f>SUM(G94:G98)</f>
        <v>4999589</v>
      </c>
      <c r="H99" s="10"/>
      <c r="I99" s="10"/>
      <c r="J99" s="10"/>
      <c r="K99" s="10"/>
      <c r="L99" s="10"/>
      <c r="M99" s="10">
        <f t="shared" si="2"/>
        <v>4999589</v>
      </c>
    </row>
    <row r="100" spans="1:13" ht="15">
      <c r="A100" s="7">
        <v>101</v>
      </c>
      <c r="B100" s="20"/>
      <c r="C100" s="20"/>
      <c r="D100" s="20"/>
      <c r="E100" s="20"/>
      <c r="F100" s="23"/>
      <c r="G100" s="23"/>
      <c r="H100" s="81"/>
      <c r="I100" s="81"/>
      <c r="J100" s="81"/>
      <c r="K100" s="81"/>
      <c r="L100" s="81"/>
      <c r="M100" s="10">
        <f t="shared" si="2"/>
        <v>0</v>
      </c>
    </row>
    <row r="101" spans="1:13" s="9" customFormat="1" ht="15">
      <c r="A101" s="7">
        <v>102</v>
      </c>
      <c r="B101" s="37" t="s">
        <v>52</v>
      </c>
      <c r="C101" s="37"/>
      <c r="D101" s="37"/>
      <c r="E101" s="27"/>
      <c r="F101" s="27"/>
      <c r="G101" s="27"/>
      <c r="H101" s="10"/>
      <c r="I101" s="10"/>
      <c r="J101" s="10"/>
      <c r="K101" s="10"/>
      <c r="L101" s="10"/>
      <c r="M101" s="10">
        <f t="shared" si="2"/>
        <v>0</v>
      </c>
    </row>
    <row r="102" spans="1:13" s="84" customFormat="1" ht="15">
      <c r="A102" s="7">
        <v>103</v>
      </c>
      <c r="B102" s="29" t="s">
        <v>53</v>
      </c>
      <c r="C102" s="29"/>
      <c r="D102" s="29"/>
      <c r="E102" s="51">
        <v>4691380</v>
      </c>
      <c r="F102" s="28"/>
      <c r="G102" s="28">
        <f>+F102+E102</f>
        <v>4691380</v>
      </c>
      <c r="H102" s="83"/>
      <c r="I102" s="83"/>
      <c r="J102" s="83"/>
      <c r="K102" s="83"/>
      <c r="L102" s="83"/>
      <c r="M102" s="10">
        <f t="shared" si="2"/>
        <v>4691380</v>
      </c>
    </row>
    <row r="103" spans="1:13" s="9" customFormat="1" ht="15">
      <c r="A103" s="7">
        <v>104</v>
      </c>
      <c r="B103" s="38" t="s">
        <v>134</v>
      </c>
      <c r="C103" s="38" t="s">
        <v>120</v>
      </c>
      <c r="D103" s="61">
        <v>200000</v>
      </c>
      <c r="E103" s="52"/>
      <c r="F103" s="27"/>
      <c r="G103" s="27"/>
      <c r="H103" s="10"/>
      <c r="I103" s="10"/>
      <c r="J103" s="10"/>
      <c r="K103" s="10"/>
      <c r="L103" s="10"/>
      <c r="M103" s="10">
        <f t="shared" si="2"/>
        <v>0</v>
      </c>
    </row>
    <row r="104" spans="1:13" s="84" customFormat="1" ht="15">
      <c r="A104" s="7">
        <v>105</v>
      </c>
      <c r="B104" s="38" t="s">
        <v>135</v>
      </c>
      <c r="C104" s="38" t="s">
        <v>121</v>
      </c>
      <c r="D104" s="61">
        <v>100000</v>
      </c>
      <c r="E104" s="51"/>
      <c r="F104" s="28"/>
      <c r="G104" s="28"/>
      <c r="I104" s="16">
        <v>-100000</v>
      </c>
      <c r="J104" s="16"/>
      <c r="K104" s="16"/>
      <c r="L104" s="16"/>
      <c r="M104" s="10">
        <f t="shared" si="2"/>
        <v>0</v>
      </c>
    </row>
    <row r="105" spans="1:13" s="9" customFormat="1" ht="15">
      <c r="A105" s="7">
        <v>106</v>
      </c>
      <c r="B105" s="38" t="s">
        <v>136</v>
      </c>
      <c r="C105" s="38" t="s">
        <v>121</v>
      </c>
      <c r="D105" s="61">
        <v>125000</v>
      </c>
      <c r="E105" s="52"/>
      <c r="F105" s="35"/>
      <c r="G105" s="27"/>
      <c r="H105" s="10"/>
      <c r="I105" s="10"/>
      <c r="J105" s="10"/>
      <c r="K105" s="10"/>
      <c r="L105" s="10"/>
      <c r="M105" s="10">
        <f t="shared" si="2"/>
        <v>0</v>
      </c>
    </row>
    <row r="106" spans="1:13" s="9" customFormat="1" ht="15">
      <c r="A106" s="7"/>
      <c r="B106" s="29" t="s">
        <v>100</v>
      </c>
      <c r="C106" s="38"/>
      <c r="D106" s="61"/>
      <c r="E106" s="53">
        <v>1500000</v>
      </c>
      <c r="F106" s="54">
        <v>374362</v>
      </c>
      <c r="G106" s="27"/>
      <c r="H106" s="12">
        <v>3000000</v>
      </c>
      <c r="I106" s="12"/>
      <c r="J106" s="12"/>
      <c r="K106" s="12"/>
      <c r="L106" s="12"/>
      <c r="M106" s="10">
        <f t="shared" si="2"/>
        <v>1500000</v>
      </c>
    </row>
    <row r="107" spans="1:13" s="84" customFormat="1" ht="15">
      <c r="A107" s="7">
        <v>107</v>
      </c>
      <c r="B107" s="34" t="s">
        <v>137</v>
      </c>
      <c r="C107" s="29"/>
      <c r="D107" s="29"/>
      <c r="E107" s="51">
        <f>+E102+E106</f>
        <v>6191380</v>
      </c>
      <c r="F107" s="28"/>
      <c r="G107" s="28"/>
      <c r="H107" s="83"/>
      <c r="I107" s="83"/>
      <c r="J107" s="83"/>
      <c r="K107" s="83"/>
      <c r="L107" s="83"/>
      <c r="M107" s="10">
        <f t="shared" si="2"/>
        <v>6191380</v>
      </c>
    </row>
    <row r="108" spans="1:13" s="84" customFormat="1" ht="15">
      <c r="A108" s="7">
        <v>108</v>
      </c>
      <c r="B108" s="34"/>
      <c r="C108" s="34"/>
      <c r="D108" s="34"/>
      <c r="E108" s="28"/>
      <c r="F108" s="28"/>
      <c r="G108" s="28"/>
      <c r="H108" s="83"/>
      <c r="I108" s="83"/>
      <c r="J108" s="83"/>
      <c r="K108" s="83"/>
      <c r="L108" s="83"/>
      <c r="M108" s="10">
        <f t="shared" si="2"/>
        <v>0</v>
      </c>
    </row>
    <row r="109" spans="1:13" ht="15">
      <c r="A109" s="7">
        <v>109</v>
      </c>
      <c r="B109" s="55" t="s">
        <v>54</v>
      </c>
      <c r="C109" s="55"/>
      <c r="D109" s="55"/>
      <c r="E109" s="23"/>
      <c r="F109" s="23"/>
      <c r="G109" s="23"/>
      <c r="H109" s="81"/>
      <c r="I109" s="81"/>
      <c r="J109" s="81"/>
      <c r="K109" s="81"/>
      <c r="L109" s="81"/>
      <c r="M109" s="10">
        <f t="shared" si="2"/>
        <v>0</v>
      </c>
    </row>
    <row r="110" spans="1:13" s="11" customFormat="1" ht="14.25" customHeight="1">
      <c r="A110" s="7">
        <v>114</v>
      </c>
      <c r="B110" s="56" t="s">
        <v>61</v>
      </c>
      <c r="C110" s="56"/>
      <c r="D110" s="56"/>
      <c r="E110" s="28">
        <v>3061178</v>
      </c>
      <c r="F110" s="28"/>
      <c r="G110" s="28">
        <f aca="true" t="shared" si="4" ref="G110:G115">+F110+E110</f>
        <v>3061178</v>
      </c>
      <c r="H110" s="12"/>
      <c r="I110" s="12"/>
      <c r="J110" s="12"/>
      <c r="K110" s="12"/>
      <c r="L110" s="12"/>
      <c r="M110" s="10">
        <f t="shared" si="2"/>
        <v>3061178</v>
      </c>
    </row>
    <row r="111" spans="1:13" ht="15">
      <c r="A111" s="7">
        <v>115</v>
      </c>
      <c r="B111" s="57" t="s">
        <v>62</v>
      </c>
      <c r="C111" s="57"/>
      <c r="D111" s="57"/>
      <c r="E111" s="23">
        <v>4415459</v>
      </c>
      <c r="F111" s="23"/>
      <c r="G111" s="23">
        <f t="shared" si="4"/>
        <v>4415459</v>
      </c>
      <c r="H111" s="81"/>
      <c r="I111" s="81"/>
      <c r="J111" s="81"/>
      <c r="K111" s="81"/>
      <c r="L111" s="81"/>
      <c r="M111" s="10">
        <f t="shared" si="2"/>
        <v>4415459</v>
      </c>
    </row>
    <row r="112" spans="1:13" s="11" customFormat="1" ht="15">
      <c r="A112" s="7">
        <v>116</v>
      </c>
      <c r="B112" s="56" t="s">
        <v>83</v>
      </c>
      <c r="C112" s="56"/>
      <c r="D112" s="56"/>
      <c r="E112" s="28">
        <v>1000000</v>
      </c>
      <c r="F112" s="28"/>
      <c r="G112" s="28">
        <f t="shared" si="4"/>
        <v>1000000</v>
      </c>
      <c r="H112" s="12"/>
      <c r="I112" s="12"/>
      <c r="J112" s="12"/>
      <c r="K112" s="12"/>
      <c r="L112" s="12"/>
      <c r="M112" s="10">
        <f t="shared" si="2"/>
        <v>1000000</v>
      </c>
    </row>
    <row r="113" spans="1:13" ht="15">
      <c r="A113" s="7">
        <v>117</v>
      </c>
      <c r="B113" s="57" t="s">
        <v>84</v>
      </c>
      <c r="C113" s="57"/>
      <c r="D113" s="57"/>
      <c r="E113" s="23">
        <v>500000</v>
      </c>
      <c r="F113" s="58"/>
      <c r="G113" s="58">
        <f t="shared" si="4"/>
        <v>500000</v>
      </c>
      <c r="H113" s="6"/>
      <c r="I113" s="6"/>
      <c r="J113" s="6"/>
      <c r="K113" s="6"/>
      <c r="L113" s="6"/>
      <c r="M113" s="10">
        <f t="shared" si="2"/>
        <v>500000</v>
      </c>
    </row>
    <row r="114" spans="1:13" ht="15">
      <c r="A114" s="7">
        <v>118</v>
      </c>
      <c r="B114" s="57" t="s">
        <v>98</v>
      </c>
      <c r="C114" s="57"/>
      <c r="D114" s="57"/>
      <c r="E114" s="23">
        <v>1000000</v>
      </c>
      <c r="F114" s="59">
        <v>6000000</v>
      </c>
      <c r="G114" s="31">
        <f t="shared" si="4"/>
        <v>7000000</v>
      </c>
      <c r="H114" s="6">
        <v>7000000</v>
      </c>
      <c r="I114" s="6">
        <v>7000000</v>
      </c>
      <c r="J114" s="18">
        <v>6000000</v>
      </c>
      <c r="K114" s="6"/>
      <c r="L114" s="6"/>
      <c r="M114" s="10">
        <f t="shared" si="2"/>
        <v>7000000</v>
      </c>
    </row>
    <row r="115" spans="1:13" ht="15">
      <c r="A115" s="7"/>
      <c r="B115" s="57" t="s">
        <v>127</v>
      </c>
      <c r="C115" s="57"/>
      <c r="D115" s="57"/>
      <c r="E115" s="39"/>
      <c r="F115" s="60">
        <v>250000</v>
      </c>
      <c r="G115" s="31">
        <f t="shared" si="4"/>
        <v>250000</v>
      </c>
      <c r="H115" s="6"/>
      <c r="I115" s="6"/>
      <c r="J115" s="18"/>
      <c r="K115" s="6"/>
      <c r="L115" s="6"/>
      <c r="M115" s="10"/>
    </row>
    <row r="116" spans="1:13" s="9" customFormat="1" ht="15">
      <c r="A116" s="7">
        <v>119</v>
      </c>
      <c r="B116" s="34" t="s">
        <v>10</v>
      </c>
      <c r="C116" s="34"/>
      <c r="D116" s="34"/>
      <c r="E116" s="28">
        <f>SUM(E110:E114)</f>
        <v>9976637</v>
      </c>
      <c r="F116" s="36">
        <f>SUM(F114:F115)</f>
        <v>6250000</v>
      </c>
      <c r="G116" s="27">
        <f>SUM(G110:G114)</f>
        <v>15976637</v>
      </c>
      <c r="H116" s="10"/>
      <c r="I116" s="10"/>
      <c r="J116" s="10"/>
      <c r="K116" s="10"/>
      <c r="L116" s="10"/>
      <c r="M116" s="10">
        <f t="shared" si="2"/>
        <v>9976637</v>
      </c>
    </row>
    <row r="117" spans="1:13" ht="15">
      <c r="A117" s="7">
        <v>120</v>
      </c>
      <c r="B117" s="20"/>
      <c r="C117" s="20"/>
      <c r="D117" s="20"/>
      <c r="E117" s="20"/>
      <c r="F117" s="23"/>
      <c r="G117" s="23"/>
      <c r="H117" s="81"/>
      <c r="I117" s="81"/>
      <c r="J117" s="81"/>
      <c r="K117" s="81"/>
      <c r="L117" s="81"/>
      <c r="M117" s="10">
        <f t="shared" si="2"/>
        <v>0</v>
      </c>
    </row>
    <row r="118" spans="1:13" s="9" customFormat="1" ht="15">
      <c r="A118" s="7">
        <v>121</v>
      </c>
      <c r="B118" s="37" t="s">
        <v>55</v>
      </c>
      <c r="C118" s="37"/>
      <c r="D118" s="37"/>
      <c r="E118" s="61"/>
      <c r="F118" s="27"/>
      <c r="G118" s="27"/>
      <c r="H118" s="10"/>
      <c r="I118" s="10"/>
      <c r="J118" s="10"/>
      <c r="K118" s="10"/>
      <c r="L118" s="10"/>
      <c r="M118" s="10">
        <f t="shared" si="2"/>
        <v>0</v>
      </c>
    </row>
    <row r="119" spans="1:13" ht="15">
      <c r="A119" s="7">
        <v>122</v>
      </c>
      <c r="B119" s="62" t="s">
        <v>59</v>
      </c>
      <c r="C119" s="62"/>
      <c r="D119" s="62"/>
      <c r="E119" s="63">
        <v>22000000</v>
      </c>
      <c r="F119" s="23"/>
      <c r="G119" s="23">
        <f>+F119+E119</f>
        <v>22000000</v>
      </c>
      <c r="H119" s="81"/>
      <c r="I119" s="81"/>
      <c r="J119" s="81"/>
      <c r="K119" s="81"/>
      <c r="L119" s="81"/>
      <c r="M119" s="10">
        <f t="shared" si="2"/>
        <v>22000000</v>
      </c>
    </row>
    <row r="120" spans="1:13" ht="15">
      <c r="A120" s="7">
        <v>123</v>
      </c>
      <c r="B120" s="22"/>
      <c r="C120" s="22"/>
      <c r="D120" s="22"/>
      <c r="E120" s="63"/>
      <c r="F120" s="23"/>
      <c r="G120" s="23"/>
      <c r="H120" s="81"/>
      <c r="I120" s="81"/>
      <c r="J120" s="81"/>
      <c r="K120" s="81"/>
      <c r="L120" s="81"/>
      <c r="M120" s="10">
        <f t="shared" si="2"/>
        <v>0</v>
      </c>
    </row>
    <row r="121" spans="1:13" s="9" customFormat="1" ht="15">
      <c r="A121" s="7">
        <v>124</v>
      </c>
      <c r="B121" s="37" t="s">
        <v>56</v>
      </c>
      <c r="C121" s="37"/>
      <c r="D121" s="37"/>
      <c r="E121" s="61"/>
      <c r="F121" s="27"/>
      <c r="G121" s="27"/>
      <c r="H121" s="10"/>
      <c r="I121" s="10"/>
      <c r="J121" s="10"/>
      <c r="K121" s="10"/>
      <c r="L121" s="10"/>
      <c r="M121" s="10">
        <f t="shared" si="2"/>
        <v>0</v>
      </c>
    </row>
    <row r="122" spans="1:13" ht="15">
      <c r="A122" s="7">
        <v>125</v>
      </c>
      <c r="B122" s="62" t="s">
        <v>60</v>
      </c>
      <c r="C122" s="62"/>
      <c r="D122" s="62"/>
      <c r="E122" s="63">
        <v>185000</v>
      </c>
      <c r="F122" s="23"/>
      <c r="G122" s="23">
        <f>+F122+E122</f>
        <v>185000</v>
      </c>
      <c r="H122" s="81"/>
      <c r="I122" s="81"/>
      <c r="J122" s="81"/>
      <c r="K122" s="81"/>
      <c r="L122" s="81"/>
      <c r="M122" s="10">
        <f t="shared" si="2"/>
        <v>185000</v>
      </c>
    </row>
    <row r="123" spans="1:13" s="9" customFormat="1" ht="15">
      <c r="A123" s="7">
        <v>126</v>
      </c>
      <c r="B123" s="37"/>
      <c r="C123" s="37"/>
      <c r="D123" s="37"/>
      <c r="E123" s="38"/>
      <c r="F123" s="27"/>
      <c r="G123" s="27"/>
      <c r="H123" s="10"/>
      <c r="I123" s="10"/>
      <c r="J123" s="10"/>
      <c r="K123" s="10"/>
      <c r="L123" s="10"/>
      <c r="M123" s="10">
        <f t="shared" si="2"/>
        <v>0</v>
      </c>
    </row>
    <row r="124" spans="1:13" ht="15">
      <c r="A124" s="7">
        <v>127</v>
      </c>
      <c r="B124" s="64" t="s">
        <v>57</v>
      </c>
      <c r="C124" s="64"/>
      <c r="D124" s="64"/>
      <c r="E124" s="65">
        <f>+E134-E19-E29-E48-E51-E58-E91-E99-E102-E116-E119-E122</f>
        <v>11817850</v>
      </c>
      <c r="F124" s="23"/>
      <c r="G124" s="23">
        <f>+F124+E124</f>
        <v>11817850</v>
      </c>
      <c r="H124" s="81"/>
      <c r="I124" s="81"/>
      <c r="J124" s="81"/>
      <c r="K124" s="81"/>
      <c r="L124" s="81"/>
      <c r="M124" s="10">
        <f t="shared" si="2"/>
        <v>11817850</v>
      </c>
    </row>
    <row r="125" spans="1:13" s="84" customFormat="1" ht="15">
      <c r="A125" s="7">
        <v>128</v>
      </c>
      <c r="B125" s="38" t="s">
        <v>77</v>
      </c>
      <c r="C125" s="38" t="s">
        <v>122</v>
      </c>
      <c r="D125" s="61">
        <v>100000</v>
      </c>
      <c r="E125" s="66"/>
      <c r="F125" s="28"/>
      <c r="G125" s="28"/>
      <c r="H125" s="83"/>
      <c r="I125" s="83"/>
      <c r="J125" s="83"/>
      <c r="K125" s="83"/>
      <c r="L125" s="83"/>
      <c r="M125" s="10">
        <f t="shared" si="2"/>
        <v>0</v>
      </c>
    </row>
    <row r="126" spans="1:13" ht="15">
      <c r="A126" s="7">
        <v>129</v>
      </c>
      <c r="B126" s="82" t="s">
        <v>78</v>
      </c>
      <c r="C126" s="82" t="s">
        <v>122</v>
      </c>
      <c r="D126" s="85">
        <v>25000</v>
      </c>
      <c r="E126" s="67"/>
      <c r="F126" s="23"/>
      <c r="G126" s="23"/>
      <c r="H126" s="81"/>
      <c r="I126" s="81"/>
      <c r="J126" s="81"/>
      <c r="K126" s="81"/>
      <c r="L126" s="81"/>
      <c r="M126" s="10">
        <f t="shared" si="2"/>
        <v>0</v>
      </c>
    </row>
    <row r="127" spans="1:13" s="9" customFormat="1" ht="15">
      <c r="A127" s="7">
        <v>130</v>
      </c>
      <c r="B127" s="38" t="s">
        <v>79</v>
      </c>
      <c r="C127" s="38" t="s">
        <v>122</v>
      </c>
      <c r="D127" s="61">
        <v>100000</v>
      </c>
      <c r="E127" s="68"/>
      <c r="F127" s="27"/>
      <c r="G127" s="27"/>
      <c r="H127" s="10"/>
      <c r="I127" s="10"/>
      <c r="J127" s="10"/>
      <c r="K127" s="10"/>
      <c r="L127" s="10"/>
      <c r="M127" s="10">
        <f t="shared" si="2"/>
        <v>0</v>
      </c>
    </row>
    <row r="128" spans="1:13" ht="15">
      <c r="A128" s="7">
        <v>133</v>
      </c>
      <c r="B128" s="69" t="s">
        <v>10</v>
      </c>
      <c r="C128" s="64"/>
      <c r="D128" s="64"/>
      <c r="E128" s="23">
        <f>SUM(E124:E127)</f>
        <v>11817850</v>
      </c>
      <c r="F128" s="70"/>
      <c r="G128" s="70">
        <f>SUM(G124:G127)</f>
        <v>11817850</v>
      </c>
      <c r="H128" s="8"/>
      <c r="I128" s="8"/>
      <c r="J128" s="8"/>
      <c r="K128" s="8"/>
      <c r="L128" s="8"/>
      <c r="M128" s="10">
        <f t="shared" si="2"/>
        <v>11817850</v>
      </c>
    </row>
    <row r="129" spans="1:13" s="9" customFormat="1" ht="15">
      <c r="A129" s="7">
        <v>134</v>
      </c>
      <c r="B129" s="71" t="s">
        <v>109</v>
      </c>
      <c r="C129" s="38"/>
      <c r="D129" s="38"/>
      <c r="E129" s="38"/>
      <c r="F129" s="27"/>
      <c r="G129" s="27"/>
      <c r="H129" s="10"/>
      <c r="I129" s="10"/>
      <c r="J129" s="10"/>
      <c r="K129" s="10"/>
      <c r="L129" s="10"/>
      <c r="M129" s="10">
        <f t="shared" si="2"/>
        <v>0</v>
      </c>
    </row>
    <row r="130" spans="1:13" s="9" customFormat="1" ht="15">
      <c r="A130" s="7"/>
      <c r="B130" s="71" t="s">
        <v>110</v>
      </c>
      <c r="C130" s="38"/>
      <c r="D130" s="38"/>
      <c r="E130" s="38"/>
      <c r="F130" s="72">
        <v>600000</v>
      </c>
      <c r="G130" s="27"/>
      <c r="H130" s="10"/>
      <c r="I130" s="16">
        <v>600000</v>
      </c>
      <c r="J130" s="10"/>
      <c r="K130" s="10"/>
      <c r="L130" s="10"/>
      <c r="M130" s="10">
        <f>E130+J130</f>
        <v>0</v>
      </c>
    </row>
    <row r="131" spans="1:13" s="9" customFormat="1" ht="15">
      <c r="A131" s="7"/>
      <c r="B131" s="71" t="s">
        <v>111</v>
      </c>
      <c r="C131" s="38"/>
      <c r="D131" s="38"/>
      <c r="E131" s="38"/>
      <c r="F131" s="72">
        <v>100000</v>
      </c>
      <c r="G131" s="27"/>
      <c r="H131" s="10"/>
      <c r="I131" s="16">
        <v>100000</v>
      </c>
      <c r="J131" s="10"/>
      <c r="K131" s="10"/>
      <c r="L131" s="10"/>
      <c r="M131" s="10">
        <f>E131+J131</f>
        <v>0</v>
      </c>
    </row>
    <row r="132" spans="1:13" s="9" customFormat="1" ht="15">
      <c r="A132" s="7"/>
      <c r="B132" s="71" t="s">
        <v>87</v>
      </c>
      <c r="C132" s="38"/>
      <c r="D132" s="38"/>
      <c r="E132" s="38"/>
      <c r="F132" s="72">
        <v>250000</v>
      </c>
      <c r="G132" s="27"/>
      <c r="H132" s="10"/>
      <c r="I132" s="10"/>
      <c r="J132" s="10"/>
      <c r="K132" s="10"/>
      <c r="L132" s="10"/>
      <c r="M132" s="10">
        <f>E132+J132</f>
        <v>0</v>
      </c>
    </row>
    <row r="133" spans="1:13" s="9" customFormat="1" ht="15">
      <c r="A133" s="7"/>
      <c r="B133" s="38"/>
      <c r="C133" s="38"/>
      <c r="D133" s="38"/>
      <c r="E133" s="38"/>
      <c r="F133" s="27"/>
      <c r="G133" s="27"/>
      <c r="H133" s="10"/>
      <c r="I133" s="10"/>
      <c r="J133" s="19"/>
      <c r="K133" s="10"/>
      <c r="L133" s="10"/>
      <c r="M133" s="10">
        <f>E133+J133</f>
        <v>0</v>
      </c>
    </row>
    <row r="134" spans="1:13" ht="15.75" thickBot="1">
      <c r="A134" s="7">
        <v>135</v>
      </c>
      <c r="B134" s="22" t="s">
        <v>58</v>
      </c>
      <c r="C134" s="22"/>
      <c r="D134" s="22"/>
      <c r="E134" s="73">
        <v>493991535</v>
      </c>
      <c r="F134" s="73">
        <f>SUM(F130:F133,F116,F106,F91,F58,F55,F51,F48,F29,F19)</f>
        <v>47187028</v>
      </c>
      <c r="G134" s="73"/>
      <c r="H134" s="2">
        <f>SUM(H6:H128)</f>
        <v>28870103</v>
      </c>
      <c r="I134" s="2">
        <f>SUM(I6:I133)</f>
        <v>41505361</v>
      </c>
      <c r="J134" s="3">
        <f>SUM(J6:J133)</f>
        <v>43605361</v>
      </c>
      <c r="K134" s="2"/>
      <c r="L134" s="2"/>
      <c r="M134" s="10">
        <f>E134+J134</f>
        <v>537596896</v>
      </c>
    </row>
    <row r="135" spans="1:12" ht="15.75" thickTop="1">
      <c r="A135" s="7"/>
      <c r="B135" s="86"/>
      <c r="C135" s="86"/>
      <c r="D135" s="86"/>
      <c r="E135" s="74"/>
      <c r="F135" s="23"/>
      <c r="G135" s="23"/>
      <c r="H135" s="81"/>
      <c r="I135" s="81"/>
      <c r="J135" s="81"/>
      <c r="K135" s="81"/>
      <c r="L135" s="81"/>
    </row>
    <row r="136" spans="1:12" ht="15">
      <c r="A136" s="15"/>
      <c r="B136" s="87"/>
      <c r="C136" s="87"/>
      <c r="D136" s="87"/>
      <c r="E136" s="74"/>
      <c r="F136" s="23"/>
      <c r="G136" s="23"/>
      <c r="H136" s="81"/>
      <c r="I136" s="81"/>
      <c r="J136" s="81"/>
      <c r="K136" s="81"/>
      <c r="L136" s="81"/>
    </row>
    <row r="137" spans="1:12" ht="15">
      <c r="A137" s="15"/>
      <c r="B137" s="88"/>
      <c r="C137" s="88"/>
      <c r="D137" s="88"/>
      <c r="E137" s="2"/>
      <c r="F137" s="81"/>
      <c r="G137" s="81"/>
      <c r="H137" s="81"/>
      <c r="I137" s="81"/>
      <c r="J137" s="81"/>
      <c r="K137" s="81"/>
      <c r="L137" s="81"/>
    </row>
    <row r="138" spans="1:12" ht="15">
      <c r="A138" s="15"/>
      <c r="B138" s="4"/>
      <c r="C138" s="4"/>
      <c r="D138" s="4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15"/>
      <c r="B139" s="4"/>
      <c r="C139" s="4"/>
      <c r="D139" s="4"/>
      <c r="E139" s="2"/>
      <c r="F139" s="81"/>
      <c r="G139" s="81"/>
      <c r="H139" s="81"/>
      <c r="I139" s="81"/>
      <c r="J139" s="81"/>
      <c r="K139" s="81"/>
      <c r="L139" s="81"/>
    </row>
    <row r="140" spans="1:12" ht="15">
      <c r="A140" s="13"/>
      <c r="B140" s="4"/>
      <c r="C140" s="4"/>
      <c r="D140" s="4"/>
      <c r="E140" s="2"/>
      <c r="F140" s="81"/>
      <c r="G140" s="81"/>
      <c r="H140" s="81"/>
      <c r="I140" s="81"/>
      <c r="J140" s="81"/>
      <c r="K140" s="81"/>
      <c r="L140" s="81"/>
    </row>
    <row r="141" spans="1:12" ht="15">
      <c r="A141" s="15"/>
      <c r="B141" s="89"/>
      <c r="C141" s="89"/>
      <c r="D141" s="89"/>
      <c r="E141" s="90"/>
      <c r="F141" s="81"/>
      <c r="G141" s="81"/>
      <c r="H141" s="81"/>
      <c r="I141" s="81"/>
      <c r="J141" s="81"/>
      <c r="K141" s="81"/>
      <c r="L141" s="81"/>
    </row>
    <row r="142" spans="1:12" ht="15">
      <c r="A142" s="15"/>
      <c r="B142" s="89"/>
      <c r="C142" s="89"/>
      <c r="D142" s="89"/>
      <c r="E142" s="89"/>
      <c r="F142" s="81"/>
      <c r="G142" s="81"/>
      <c r="H142" s="81"/>
      <c r="I142" s="81"/>
      <c r="J142" s="81"/>
      <c r="K142" s="81"/>
      <c r="L142" s="81"/>
    </row>
    <row r="143" spans="1:12" ht="15">
      <c r="A143" s="7"/>
      <c r="F143" s="81"/>
      <c r="G143" s="81"/>
      <c r="H143" s="81"/>
      <c r="I143" s="81"/>
      <c r="J143" s="81"/>
      <c r="K143" s="81"/>
      <c r="L143" s="81"/>
    </row>
    <row r="144" spans="1:12" ht="15">
      <c r="A144" s="7"/>
      <c r="F144" s="81"/>
      <c r="G144" s="81"/>
      <c r="H144" s="81"/>
      <c r="I144" s="81"/>
      <c r="J144" s="81"/>
      <c r="K144" s="81"/>
      <c r="L144" s="81"/>
    </row>
    <row r="145" spans="1:12" ht="15">
      <c r="A145" s="7"/>
      <c r="F145" s="81"/>
      <c r="G145" s="81"/>
      <c r="H145" s="81"/>
      <c r="I145" s="81"/>
      <c r="J145" s="81"/>
      <c r="K145" s="81"/>
      <c r="L145" s="81"/>
    </row>
    <row r="146" spans="1:12" ht="15">
      <c r="A146" s="7"/>
      <c r="F146" s="81"/>
      <c r="G146" s="81"/>
      <c r="H146" s="81"/>
      <c r="I146" s="81"/>
      <c r="J146" s="81"/>
      <c r="K146" s="81"/>
      <c r="L146" s="81"/>
    </row>
    <row r="147" spans="1:12" ht="15">
      <c r="A147" s="7"/>
      <c r="F147" s="81"/>
      <c r="G147" s="81"/>
      <c r="H147" s="81"/>
      <c r="I147" s="81"/>
      <c r="J147" s="81"/>
      <c r="K147" s="81"/>
      <c r="L147" s="81"/>
    </row>
    <row r="148" spans="1:12" ht="15">
      <c r="A148" s="7"/>
      <c r="F148" s="81"/>
      <c r="G148" s="81"/>
      <c r="H148" s="81"/>
      <c r="I148" s="81"/>
      <c r="J148" s="81"/>
      <c r="K148" s="81"/>
      <c r="L148" s="81"/>
    </row>
    <row r="149" spans="1:12" ht="15">
      <c r="A149" s="7"/>
      <c r="F149" s="81"/>
      <c r="G149" s="81"/>
      <c r="H149" s="81"/>
      <c r="I149" s="81"/>
      <c r="J149" s="81"/>
      <c r="K149" s="81"/>
      <c r="L149" s="81"/>
    </row>
    <row r="150" spans="1:12" ht="15">
      <c r="A150" s="7"/>
      <c r="F150" s="81"/>
      <c r="G150" s="81"/>
      <c r="H150" s="81"/>
      <c r="I150" s="81"/>
      <c r="J150" s="81"/>
      <c r="K150" s="81"/>
      <c r="L150" s="81"/>
    </row>
    <row r="151" spans="1:12" ht="15">
      <c r="A151" s="7"/>
      <c r="F151" s="81"/>
      <c r="G151" s="81"/>
      <c r="H151" s="81"/>
      <c r="I151" s="81"/>
      <c r="J151" s="81"/>
      <c r="K151" s="81"/>
      <c r="L151" s="81"/>
    </row>
    <row r="152" spans="1:12" ht="15">
      <c r="A152" s="7"/>
      <c r="F152" s="81"/>
      <c r="G152" s="81"/>
      <c r="H152" s="81"/>
      <c r="I152" s="81"/>
      <c r="J152" s="81"/>
      <c r="K152" s="81"/>
      <c r="L152" s="81"/>
    </row>
    <row r="153" spans="1:12" ht="15">
      <c r="A153" s="7"/>
      <c r="F153" s="81"/>
      <c r="G153" s="81"/>
      <c r="H153" s="81"/>
      <c r="I153" s="81"/>
      <c r="J153" s="81"/>
      <c r="K153" s="81"/>
      <c r="L153" s="81"/>
    </row>
    <row r="154" spans="1:12" ht="15">
      <c r="A154" s="7"/>
      <c r="F154" s="81"/>
      <c r="G154" s="81"/>
      <c r="H154" s="81"/>
      <c r="I154" s="81"/>
      <c r="J154" s="81"/>
      <c r="K154" s="81"/>
      <c r="L154" s="81"/>
    </row>
    <row r="155" spans="1:12" ht="15">
      <c r="A155" s="7"/>
      <c r="F155" s="81"/>
      <c r="G155" s="81"/>
      <c r="H155" s="81"/>
      <c r="I155" s="81"/>
      <c r="J155" s="81"/>
      <c r="K155" s="81"/>
      <c r="L155" s="81"/>
    </row>
    <row r="156" spans="1:12" ht="15">
      <c r="A156" s="7"/>
      <c r="F156" s="81"/>
      <c r="G156" s="81"/>
      <c r="H156" s="81"/>
      <c r="I156" s="81"/>
      <c r="J156" s="81"/>
      <c r="K156" s="81"/>
      <c r="L156" s="81"/>
    </row>
    <row r="157" spans="1:12" ht="15">
      <c r="A157" s="7"/>
      <c r="F157" s="81"/>
      <c r="G157" s="81"/>
      <c r="H157" s="81"/>
      <c r="I157" s="81"/>
      <c r="J157" s="81"/>
      <c r="K157" s="81"/>
      <c r="L157" s="81"/>
    </row>
    <row r="158" spans="1:12" ht="15">
      <c r="A158" s="7"/>
      <c r="F158" s="81"/>
      <c r="G158" s="81"/>
      <c r="H158" s="81"/>
      <c r="I158" s="81"/>
      <c r="J158" s="81"/>
      <c r="K158" s="81"/>
      <c r="L158" s="81"/>
    </row>
    <row r="159" spans="1:12" ht="15">
      <c r="A159" s="7"/>
      <c r="F159" s="81"/>
      <c r="G159" s="81"/>
      <c r="H159" s="81"/>
      <c r="I159" s="81"/>
      <c r="J159" s="81"/>
      <c r="K159" s="81"/>
      <c r="L159" s="81"/>
    </row>
    <row r="160" spans="1:12" ht="15">
      <c r="A160" s="7"/>
      <c r="F160" s="81"/>
      <c r="G160" s="81"/>
      <c r="H160" s="81"/>
      <c r="I160" s="81"/>
      <c r="J160" s="81"/>
      <c r="K160" s="81"/>
      <c r="L160" s="81"/>
    </row>
    <row r="161" spans="1:12" ht="15">
      <c r="A161" s="7"/>
      <c r="F161" s="81"/>
      <c r="G161" s="81"/>
      <c r="H161" s="81"/>
      <c r="I161" s="81"/>
      <c r="J161" s="81"/>
      <c r="K161" s="81"/>
      <c r="L161" s="81"/>
    </row>
    <row r="162" spans="1:12" ht="15">
      <c r="A162" s="7"/>
      <c r="F162" s="81"/>
      <c r="G162" s="81"/>
      <c r="H162" s="81"/>
      <c r="I162" s="81"/>
      <c r="J162" s="81"/>
      <c r="K162" s="81"/>
      <c r="L162" s="81"/>
    </row>
    <row r="163" spans="1:12" ht="15">
      <c r="A163" s="7"/>
      <c r="F163" s="81"/>
      <c r="G163" s="81"/>
      <c r="H163" s="81"/>
      <c r="I163" s="81"/>
      <c r="J163" s="81"/>
      <c r="K163" s="81"/>
      <c r="L163" s="81"/>
    </row>
    <row r="164" spans="1:12" ht="15">
      <c r="A164" s="7"/>
      <c r="F164" s="81"/>
      <c r="G164" s="81"/>
      <c r="H164" s="81"/>
      <c r="I164" s="81"/>
      <c r="J164" s="81"/>
      <c r="K164" s="81"/>
      <c r="L164" s="81"/>
    </row>
    <row r="165" spans="1:12" ht="15">
      <c r="A165" s="7"/>
      <c r="F165" s="81"/>
      <c r="G165" s="81"/>
      <c r="H165" s="81"/>
      <c r="I165" s="81"/>
      <c r="J165" s="81"/>
      <c r="K165" s="81"/>
      <c r="L165" s="81"/>
    </row>
    <row r="166" spans="1:12" ht="15">
      <c r="A166" s="7"/>
      <c r="F166" s="81"/>
      <c r="G166" s="81"/>
      <c r="H166" s="81"/>
      <c r="I166" s="81"/>
      <c r="J166" s="81"/>
      <c r="K166" s="81"/>
      <c r="L166" s="81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</sheetData>
  <printOptions horizontalCentered="1"/>
  <pageMargins left="0.25" right="0.5" top="1" bottom="1.04" header="0.52" footer="0.5"/>
  <pageSetup blackAndWhite="1" fitToHeight="5" horizontalDpi="600" verticalDpi="600" orientation="landscape" scale="55" r:id="rId1"/>
  <headerFooter alignWithMargins="0">
    <oddFooter>&amp;L&amp;"Univers,Medium"&amp;8'00-01 HW&amp;M Post Session Rpt-Education Improvement Act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&amp; C Board  Budget 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gfoaHB</dc:creator>
  <cp:keywords/>
  <dc:description/>
  <cp:lastModifiedBy>Len Marini</cp:lastModifiedBy>
  <cp:lastPrinted>2000-07-31T18:08:16Z</cp:lastPrinted>
  <dcterms:created xsi:type="dcterms:W3CDTF">1998-11-24T14:35:49Z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