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heet1" sheetId="1" r:id="rId1"/>
    <sheet name="Sheet2" sheetId="2" r:id="rId2"/>
    <sheet name="Sheet3" sheetId="3" r:id="rId3"/>
  </sheets>
  <definedNames>
    <definedName name="_xlnm.Print_Titles" localSheetId="0">'Sheet1'!$2:$3</definedName>
  </definedNames>
  <calcPr calcMode="autoNoTable" fullCalcOnLoad="1" iterate="1" iterateCount="1" iterateDelta="0"/>
</workbook>
</file>

<file path=xl/sharedStrings.xml><?xml version="1.0" encoding="utf-8"?>
<sst xmlns="http://schemas.openxmlformats.org/spreadsheetml/2006/main" count="244" uniqueCount="194">
  <si>
    <t>Education Finance Act</t>
  </si>
  <si>
    <t>59-20-10</t>
  </si>
  <si>
    <t>CODE</t>
  </si>
  <si>
    <t>SITE</t>
  </si>
  <si>
    <t>PROGRAM FUNDING TITLE</t>
  </si>
  <si>
    <t>DESCRIPTION</t>
  </si>
  <si>
    <t>FY 2006-07</t>
  </si>
  <si>
    <t>APPROPRIATION</t>
  </si>
  <si>
    <t>59-21-160</t>
  </si>
  <si>
    <t>EFA - Fringe</t>
  </si>
  <si>
    <t>APT/ADEPT</t>
  </si>
  <si>
    <t>1-11-710(A)(2)</t>
  </si>
  <si>
    <t>Retiree Insurance</t>
  </si>
  <si>
    <t>Retired State and public school district employees are eligible for state-funded medical benefits.  Retirees are responsible for the employee share based on the type of coverage and plan.</t>
  </si>
  <si>
    <t>59-59-100</t>
  </si>
  <si>
    <t>EEDA-Guidance/Career Spec</t>
  </si>
  <si>
    <t>59-139-05</t>
  </si>
  <si>
    <t>Academic Assistance</t>
  </si>
  <si>
    <t>Adult Education</t>
  </si>
  <si>
    <t>59-5-65         59-139-05</t>
  </si>
  <si>
    <t>Four-Year Early Childhood</t>
  </si>
  <si>
    <t>Advanced Placement</t>
  </si>
  <si>
    <t>59-29-220</t>
  </si>
  <si>
    <t>Arts Curricula</t>
  </si>
  <si>
    <t>Competitive Teacher Grants</t>
  </si>
  <si>
    <t>Provides grants for teachers for the purpose of improving teaching practices and procedures.</t>
  </si>
  <si>
    <t>59-5-60</t>
  </si>
  <si>
    <t>Critical Teaching Needs</t>
  </si>
  <si>
    <t>NOTES</t>
  </si>
  <si>
    <t>Induction programs to support beginning teachers, formal evaluation procedures to judge teaching performance, and informal evaluation procedures to ensure teachers' continuous professional growth and development. Institutions of higher education must integrate ADEPT throughout their teacher preparation programs.</t>
  </si>
  <si>
    <t>Begins the implementation of the 300:1 ratio of Guidance/Career Specialist in each middle and high school.</t>
  </si>
  <si>
    <t>Increases the placements to meet the ratio in middle schools. 215 @ $45,000</t>
  </si>
  <si>
    <t>Provides academic services to students over age 17 who want to acquire a basic education, to prepare for GED tests, to develop academic skills or complete the requirements of a high school diploma.  Provides academic/vocational training to parents through family literacy programs. Programs available: a) Basic - serves adults with low literacy skills, (less than eighth grade) to improve their reading, math, and writing skills. b) Secondary - provides opportunity to receive a high school credential through the General Educational Development (GED) program. c) English as Second Language - service to international students to improve knowledge of English.</t>
  </si>
  <si>
    <t>Provides half-day early childhood development programs for four-year-olds who have significant readiness deficiencies.</t>
  </si>
  <si>
    <t>Provide all students an opportunity to take college-level courses and exams while still in high school; enhance students' confidence and academic interest and better prepare them for serious academic work.</t>
  </si>
  <si>
    <t>59-29-190</t>
  </si>
  <si>
    <t xml:space="preserve">63 arts curricula grants totaling $984,592 were awarded to schools.  </t>
  </si>
  <si>
    <t>Supports quality educational programs in the arts through professional development and grant awards that promote the development and implementation of the SC Visual and Performing Arts Curriculum Standards.</t>
  </si>
  <si>
    <t>59-20-50(b)</t>
  </si>
  <si>
    <t>Teacher Salary &amp; Fringe</t>
  </si>
  <si>
    <t>Provide the additional funds needed over and above base salary funding to achieve and/or exceed the projected southeast average teacher salary for over 47,000 teachers throughout the state.</t>
  </si>
  <si>
    <t>59-29-170</t>
  </si>
  <si>
    <t>Gifted &amp; Talented Program</t>
  </si>
  <si>
    <t>59-1-450       59-139-05</t>
  </si>
  <si>
    <t>Parental Support &amp; Family Literacy</t>
  </si>
  <si>
    <t>Principal Salary Supplement</t>
  </si>
  <si>
    <t>Funding for a portion of principal salaries to offer competitive salaries and retain principals.  Each school district must distribute the funds as salary supplements in addition to existing compensation equally among principals and assistant principals employed by the district.</t>
  </si>
  <si>
    <t>NSF Grants</t>
  </si>
  <si>
    <t>Supports improvements in mathematics and science through resources and professional development in instructional techniques and strategies</t>
  </si>
  <si>
    <t>59-21-510</t>
  </si>
  <si>
    <t>Services Students w/Disabilities</t>
  </si>
  <si>
    <t>Tech Prep</t>
  </si>
  <si>
    <t>59-63-1300</t>
  </si>
  <si>
    <t>Alternative Schools</t>
  </si>
  <si>
    <t>Programs for students in grades six through twelve to provide appropriate services to those who, for behavioral or academic reasons, are not benefiting or achieving from the regular school program or may be interfering with the learning of other students.</t>
  </si>
  <si>
    <t>59-39-100</t>
  </si>
  <si>
    <t>Credits High School Diploma</t>
  </si>
  <si>
    <t>Provides state funding to cover a portion of the cost of salaries and fringe benefits of additional teachers hired for increasing the number of units required for graduation from 18 to 24.</t>
  </si>
  <si>
    <t>59-5-135</t>
  </si>
  <si>
    <t>Governor's Institute of Reading</t>
  </si>
  <si>
    <t>Support intensive staff development effort to conduct systematic inquiry into reading research and practice to ensure children read well and at grade level.</t>
  </si>
  <si>
    <t>59-59-130</t>
  </si>
  <si>
    <t>High Schools That Work</t>
  </si>
  <si>
    <t>Middle School Initiative</t>
  </si>
  <si>
    <t>Provides for increased service of guidance counselors, school safety officers, and/or school nurses in middle/junior high schools.</t>
  </si>
  <si>
    <t>5-7-12</t>
  </si>
  <si>
    <t>59-53-1950</t>
  </si>
  <si>
    <t>Modernize Vocational Equipment</t>
  </si>
  <si>
    <t>Provides equipment for vocational training with highest priority to job preparatory and occupational proficiency programs.</t>
  </si>
  <si>
    <t>National Board Certification</t>
  </si>
  <si>
    <t>59-26-85</t>
  </si>
  <si>
    <t>Certification by the National Board for Professional Teaching Standards (NBPTS) provides $7,500 incentive plus employer fringe and forgives loan of $2,500 to teachers for application fee.</t>
  </si>
  <si>
    <t>59-36-20</t>
  </si>
  <si>
    <t>PL 99-457 Preschool Children with Disabilities</t>
  </si>
  <si>
    <t>Provides services to preschool children with disabilities, ages three through five.</t>
  </si>
  <si>
    <t>Professional Development</t>
  </si>
  <si>
    <t>59-63-65</t>
  </si>
  <si>
    <t>Reduce Class Size</t>
  </si>
  <si>
    <t>59-18-500</t>
  </si>
  <si>
    <t>Summer Schools</t>
  </si>
  <si>
    <t>Teacher Supplies</t>
  </si>
  <si>
    <t>Young Adult Education</t>
  </si>
  <si>
    <t>K-12 Technology Initiative</t>
  </si>
  <si>
    <t>59-1-525</t>
  </si>
  <si>
    <t>K-8 Core Curriculum</t>
  </si>
  <si>
    <t>Work toward reducing class size in grades one through three to 15:1 student teacher ratio to aid in improving student performance.</t>
  </si>
  <si>
    <t xml:space="preserve">Provides $250 each school year to offset expenses incurred for teaching supplies and materials to all certified public school or special school classroom teachers, media specialists, and guidance counselors. </t>
  </si>
  <si>
    <t>Provides professional development for instructional personnel in grades K-12 in the 8 academic areas for which the SBE standards documents have been approved.</t>
  </si>
  <si>
    <t xml:space="preserve">Provide professional development, technical assistance, and resources to enhance grades K-5 teachers' skills and to improve academic performance of students in English language arts (including reading), mathematics, social studies, and science. In FY2005, this activity was expanded to include grades 6–8 improvement efforts in the middle grades. </t>
  </si>
  <si>
    <t>59-5-85        59-26-20</t>
  </si>
  <si>
    <t xml:space="preserve">Provides resources and support for a statewide internet and video infrastructure,  provide software, Web-based resources, hardware, and training to schools for instructional, record-keeping and reporting purposes. </t>
  </si>
  <si>
    <t>Provides academic assistance to students who are under performing.</t>
  </si>
  <si>
    <t>Serves young adults 17-21 years of age who leave the traditional K-12 system and enroll in an adult education program for the purpose of completing their high school credential.</t>
  </si>
  <si>
    <t>General Fund</t>
  </si>
  <si>
    <t>EIA</t>
  </si>
  <si>
    <t>$1.1 M General Fund,     $1 M EIA</t>
  </si>
  <si>
    <t>$4.7 M General Fund,     $4 M EIA</t>
  </si>
  <si>
    <t>$18.2 M EIA, $12.7 M FY06 unappro-priated EIA revenue</t>
  </si>
  <si>
    <t>ELA</t>
  </si>
  <si>
    <t>$6 M General Fund,   $42 M EIA</t>
  </si>
  <si>
    <t>$1 M General Fund,    $1.3 M EIA</t>
  </si>
  <si>
    <t>A national school improvement model that integrates academics and career knowledge and requires students to select the highest levels of core academic courses with concentration in a major area of interest.  The HSTW model compares students' academic performance among SREB network states using a nationally recognized assessment.</t>
  </si>
  <si>
    <t>$1.6 M General Fund, $1.6 M EIA</t>
  </si>
  <si>
    <t>Junior Scholars</t>
  </si>
  <si>
    <t>Provide for public or private school eighth grade students, who are identified with exceptional academic talent, strategies for their inclusion in special programs.</t>
  </si>
  <si>
    <t xml:space="preserve">$172,209 General Fund, $51,558 EIA </t>
  </si>
  <si>
    <t>Pilot Exit Year</t>
  </si>
  <si>
    <t>Provides funding for extended school year for special needs children.</t>
  </si>
  <si>
    <t>FY2005, 4,668 children served</t>
  </si>
  <si>
    <t>Nursing Program</t>
  </si>
  <si>
    <t>Lunch Program</t>
  </si>
  <si>
    <t>Funds a portion of a twelve-month or a Phase II licensed practical nurse (LPN) program by providing a portion of the salary for teachers.</t>
  </si>
  <si>
    <t>59-63-750</t>
  </si>
  <si>
    <t>59-26-90</t>
  </si>
  <si>
    <t>Teacher of the Year</t>
  </si>
  <si>
    <t xml:space="preserve">Honors and recognizes representatives of the State's many exceptional teachers.  </t>
  </si>
  <si>
    <t>$25,000 State TOY, $10,000 4 Honor Roll TOY, $1,000 District TOY</t>
  </si>
  <si>
    <t>Aid to School Districts</t>
  </si>
  <si>
    <t>State support in complying with IDEA guidelines such as technical assistance and training to local school districts, other state agencies, Head Start, parents and advocacy groups.</t>
  </si>
  <si>
    <t>110,219 students with disabilities served in the public school system in accordance with state and federal guidelines.</t>
  </si>
  <si>
    <t>59-10-20</t>
  </si>
  <si>
    <t>School Health &amp; Fitness</t>
  </si>
  <si>
    <t>Begins the increased student time in physical education and activity time to 150 minutes per week for students in grades K-5  by reducing the student teacher ratio from 800:1 to 500:1 by 2008-09.</t>
  </si>
  <si>
    <t xml:space="preserve">FY 2006-07 the elementary student to physical education teacher ratio must be 700:1. </t>
  </si>
  <si>
    <t>FUNDING</t>
  </si>
  <si>
    <t>1978-79</t>
  </si>
  <si>
    <t>1987-88</t>
  </si>
  <si>
    <t>1996-97</t>
  </si>
  <si>
    <t>1992-93</t>
  </si>
  <si>
    <t>2006-07</t>
  </si>
  <si>
    <t>1984-85</t>
  </si>
  <si>
    <t>Prior  1975-76</t>
  </si>
  <si>
    <t>1989-90</t>
  </si>
  <si>
    <t>1983-84</t>
  </si>
  <si>
    <r>
      <t xml:space="preserve">Funds are used for improving mathematics, science, reading, and computer instruction of K-12 teachers and teacher training courses that support the education of students with disabilities or special needs in the regular classroom, and instructional techniques and strategies in keeping with the professional development plans.  </t>
    </r>
    <r>
      <rPr>
        <i/>
        <sz val="10"/>
        <rFont val="Arial"/>
        <family val="2"/>
      </rPr>
      <t>NOTE:  $250,000 provided to Roper Mtn Science Ctr.</t>
    </r>
  </si>
  <si>
    <r>
      <t>Provide G&amp;T programs to serve academically and artistically G&amp;T students in grades 3-12.</t>
    </r>
    <r>
      <rPr>
        <i/>
        <sz val="10"/>
        <rFont val="Arial"/>
        <family val="2"/>
      </rPr>
      <t xml:space="preserve"> NOTE: Not more than $1,000,000 is used for testing and teacher training and $100,000 is provided to the Junior Academy of Science.</t>
    </r>
  </si>
  <si>
    <r>
      <t xml:space="preserve">Strategies are designed to assist parents to be the first and most important teachers of their children, and build parent confidence for education involvement throughout the academic career of the child.  </t>
    </r>
    <r>
      <rPr>
        <i/>
        <sz val="10"/>
        <rFont val="Arial"/>
        <family val="2"/>
      </rPr>
      <t>NOTE: $200,000 to Accelerated Schools Project at College of Charleston; provides $200,000 to Communtities-In-Schools program; provides $100,000 for the South Carolina Urban League statewide parent involvement program.</t>
    </r>
  </si>
  <si>
    <t>1995-96</t>
  </si>
  <si>
    <r>
      <t xml:space="preserve">Provides funds for educational services for students with trainable and profoundly mental disabilities. </t>
    </r>
    <r>
      <rPr>
        <i/>
        <sz val="10"/>
        <rFont val="Arial"/>
        <family val="2"/>
      </rPr>
      <t>NOTE: $350,000 to the South Carolina Autism Society.</t>
    </r>
  </si>
  <si>
    <t>1994-95</t>
  </si>
  <si>
    <r>
      <t xml:space="preserve">Provides professional development in applied techniques and integration of curriculum and professional development in career guidance for teachers, guidance counselors and training mentors. </t>
    </r>
    <r>
      <rPr>
        <i/>
        <sz val="10"/>
        <rFont val="Arial"/>
        <family val="2"/>
      </rPr>
      <t>NOTE:  $75,000 must be used by SDE for professional development, $500,000 allocated to Career Counseling Specialist in the Tech Prep Consortia.</t>
    </r>
  </si>
  <si>
    <t>1998-99</t>
  </si>
  <si>
    <t>2000-01</t>
  </si>
  <si>
    <t>2004-05</t>
  </si>
  <si>
    <t>1991-92</t>
  </si>
  <si>
    <t>1999-00</t>
  </si>
  <si>
    <t>2005-06</t>
  </si>
  <si>
    <t>2002-03</t>
  </si>
  <si>
    <t>1988-89</t>
  </si>
  <si>
    <t xml:space="preserve">FY 2006-07 BSC $2,367/WPU 855,844 </t>
  </si>
  <si>
    <r>
      <t xml:space="preserve">The foundation program providing an equal educational opportunity of the basic minimum program to all students through a joint funding system between state and local district revenue. </t>
    </r>
    <r>
      <rPr>
        <i/>
        <sz val="8"/>
        <rFont val="Arial"/>
        <family val="2"/>
      </rPr>
      <t>59-20-20(1) “Foundation program” means the program proposed to establish substantially equitable current operation funding levels for programs for South Carolina’s public school students, regardless of their geographic location, after the students are transported to school and housed in school plants.</t>
    </r>
  </si>
  <si>
    <r>
      <t xml:space="preserve">Employer portion of the state retirement, group life insurance, social security, and health insurance for public school employees.  </t>
    </r>
    <r>
      <rPr>
        <i/>
        <sz val="8"/>
        <rFont val="Arial"/>
        <family val="2"/>
      </rPr>
      <t>59-20-20(2)(g) “Employee benefits”, which shall mean those benefits received by employees of the state public school systems and paid at least in part by the State, such as retirement, social security and health insurance.</t>
    </r>
  </si>
  <si>
    <t xml:space="preserve">10% used for colleges &amp; universitites for ADEPT services. Allocations based on # participating teachers. </t>
  </si>
  <si>
    <r>
      <t xml:space="preserve">Provides early childhood development for students in K-grade 3 and academic assistance to students with difficulties in grades 4-12.  Provides staff training to implement the plans for the early childhood initiative and academic assistance.  </t>
    </r>
    <r>
      <rPr>
        <i/>
        <sz val="10"/>
        <rFont val="Arial"/>
        <family val="2"/>
      </rPr>
      <t>NOTE: $3,200,000 provided to school districts and Reading Recovery Regional Training Center at Clemson to support Reading Recovery Programs throughout the state.  $1,000,000 provided for adult education students scoring below basic on exit exam.</t>
    </r>
  </si>
  <si>
    <t>Group health and dental Insurance/allocation based % of total payroll</t>
  </si>
  <si>
    <t>K-3 allocations based on per student amount (# students eligible for free/reduced lunch)/4-12 allocation blended (1) derived 4-12 free/reduced lunch and (2) 4-year average of 4-12 students test scores "not meeting" standard.</t>
  </si>
  <si>
    <t>Allocation is based on a per student amount</t>
  </si>
  <si>
    <t>Allocations based on # K students eligible for free/reduced lunch.</t>
  </si>
  <si>
    <t>Allocation based on # eligible student amount</t>
  </si>
  <si>
    <t>Competitve grant awards/$1,279,141 was provided to 407 project recipients</t>
  </si>
  <si>
    <t>Base amount with additional based on the # of FTEs.</t>
  </si>
  <si>
    <t>Allocation based on # of eligible staff reported on the Professtional Certified Staff listing.</t>
  </si>
  <si>
    <t>Allocation based on a per eligible student amount.</t>
  </si>
  <si>
    <t>Base amount with additional allocation based on district % of statewide 1-3 free/reduced student.</t>
  </si>
  <si>
    <t>Allocations based on the district % of statewide 135-day ADM.</t>
  </si>
  <si>
    <t>Funds are distributed among the Math &amp; Science Centers.</t>
  </si>
  <si>
    <t>Non-EIA and non-federal employer contributions/100% EFA formula</t>
  </si>
  <si>
    <t>Allocations based on the district % of statewide TMH &amp; PMH 135-day ADM.</t>
  </si>
  <si>
    <t>Allocations similar to EFA ability to pay detemines the state allocation.</t>
  </si>
  <si>
    <t>Allocations based on ADM of students serviced at a BSC weighted at 1.74.</t>
  </si>
  <si>
    <t>Allocations based on the district % of statewide grades 9-12 135-day ADM.</t>
  </si>
  <si>
    <t>Competitve grants of $50,000 each.</t>
  </si>
  <si>
    <t>Competitive grants for eligible HSTW/MMGW sites.</t>
  </si>
  <si>
    <t>Allocations based on a per school amount.</t>
  </si>
  <si>
    <t>Base Allocation with additional funding based on # of students.</t>
  </si>
  <si>
    <t># of NBC teachers reported as employed by the school district.</t>
  </si>
  <si>
    <t>Allocations based on a per student amount.</t>
  </si>
  <si>
    <t>Base allocation with additional funding based on # of K-12 teachers.</t>
  </si>
  <si>
    <t>Requires a local match/allocations based on free/reduced lunch count.</t>
  </si>
  <si>
    <t>Allocations based on # students grades 3-8 scoring below basic and grade 9 students scoring below proficient in reading.</t>
  </si>
  <si>
    <t># of teachers employed as of 11/30.</t>
  </si>
  <si>
    <t># of age 17-21 students participating.</t>
  </si>
  <si>
    <t xml:space="preserve">100% of SC schools have high speed internet connectivity and the FY 2006 student to computer ratio was 3.7.  </t>
  </si>
  <si>
    <t>Base amount with additional per pupil amount and unsatisfactory or below average rating allocation.</t>
  </si>
  <si>
    <t>Per request amount, approx. 51% of total salary for 23 FTE teaching positions.</t>
  </si>
  <si>
    <t>Per county amount/multi-district counties by the # of cafeterias.</t>
  </si>
  <si>
    <t>total includes NR</t>
  </si>
  <si>
    <t>FY2007</t>
  </si>
  <si>
    <t>Per eligible pupil amount.</t>
  </si>
  <si>
    <t>INITIAL YR</t>
  </si>
  <si>
    <t>REVENUE</t>
  </si>
  <si>
    <t>LINE ITEM</t>
  </si>
  <si>
    <t>Provides assistance for expenses related to the school lunch program.</t>
  </si>
  <si>
    <t>$180,482 General Fund, $12,677,703 EIA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</si>
</sst>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
    <font>
      <sz val="10"/>
      <name val="Arial"/>
      <family val="0"/>
    </font>
    <font>
      <b/>
      <sz val="10"/>
      <name val="Arial"/>
      <family val="2"/>
    </font>
    <font>
      <sz val="8"/>
      <name val="Arial"/>
      <family val="2"/>
    </font>
    <font>
      <sz val="9"/>
      <name val="Arial"/>
      <family val="2"/>
    </font>
    <font>
      <i/>
      <sz val="10"/>
      <name val="Arial"/>
      <family val="2"/>
    </font>
    <font>
      <i/>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horizontal="center"/>
    </xf>
    <xf numFmtId="0" fontId="0" fillId="0" borderId="0" xfId="0" applyAlignment="1">
      <alignment vertical="center" wrapText="1"/>
    </xf>
    <xf numFmtId="38" fontId="0" fillId="0" borderId="0" xfId="0" applyNumberFormat="1" applyAlignment="1">
      <alignment/>
    </xf>
    <xf numFmtId="0" fontId="0" fillId="0" borderId="0" xfId="0" applyAlignment="1">
      <alignment wrapText="1"/>
    </xf>
    <xf numFmtId="0" fontId="0" fillId="0" borderId="0" xfId="0" applyNumberFormat="1" applyAlignment="1">
      <alignment wrapText="1"/>
    </xf>
    <xf numFmtId="0" fontId="2" fillId="0" borderId="0" xfId="0" applyFont="1" applyAlignment="1">
      <alignment wrapText="1"/>
    </xf>
    <xf numFmtId="0" fontId="3" fillId="0" borderId="0" xfId="0" applyFont="1" applyAlignment="1">
      <alignment wrapText="1"/>
    </xf>
    <xf numFmtId="38" fontId="0" fillId="0" borderId="1" xfId="0" applyNumberFormat="1" applyBorder="1" applyAlignment="1">
      <alignment/>
    </xf>
    <xf numFmtId="0" fontId="2" fillId="0" borderId="0" xfId="0" applyFont="1" applyAlignment="1">
      <alignment horizontal="center"/>
    </xf>
    <xf numFmtId="0" fontId="0" fillId="0" borderId="0" xfId="0" applyAlignment="1">
      <alignment/>
    </xf>
    <xf numFmtId="38" fontId="0" fillId="0" borderId="0" xfId="0" applyNumberFormat="1" applyAlignment="1">
      <alignment/>
    </xf>
    <xf numFmtId="0" fontId="0" fillId="0" borderId="0" xfId="0" applyNumberFormat="1" applyAlignment="1">
      <alignment/>
    </xf>
    <xf numFmtId="0" fontId="0" fillId="0" borderId="0" xfId="0" applyNumberFormat="1" applyFont="1" applyFill="1" applyAlignment="1">
      <alignment wrapText="1"/>
    </xf>
    <xf numFmtId="49" fontId="0" fillId="0" borderId="0" xfId="0" applyNumberFormat="1" applyAlignment="1">
      <alignment/>
    </xf>
    <xf numFmtId="0" fontId="0" fillId="0" borderId="0" xfId="0" applyNumberFormat="1" applyFont="1" applyFill="1" applyAlignment="1" quotePrefix="1">
      <alignment wrapText="1"/>
    </xf>
    <xf numFmtId="0" fontId="0" fillId="0" borderId="1" xfId="0" applyBorder="1" applyAlignment="1">
      <alignment/>
    </xf>
    <xf numFmtId="0" fontId="0" fillId="0" borderId="1" xfId="0" applyBorder="1" applyAlignment="1">
      <alignment wrapText="1"/>
    </xf>
    <xf numFmtId="38" fontId="0" fillId="0" borderId="1"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8"/>
  <sheetViews>
    <sheetView tabSelected="1" workbookViewId="0" topLeftCell="A37">
      <selection activeCell="A4" sqref="A4:A44"/>
    </sheetView>
  </sheetViews>
  <sheetFormatPr defaultColWidth="9.140625" defaultRowHeight="12.75"/>
  <cols>
    <col min="1" max="1" width="3.00390625" style="0" customWidth="1"/>
    <col min="2" max="2" width="12.7109375" style="0" bestFit="1" customWidth="1"/>
    <col min="3" max="3" width="25.57421875" style="0" customWidth="1"/>
    <col min="4" max="4" width="9.8515625" style="0" customWidth="1"/>
    <col min="5" max="5" width="59.140625" style="0" customWidth="1"/>
    <col min="6" max="6" width="20.8515625" style="0" customWidth="1"/>
    <col min="7" max="7" width="16.57421875" style="0" bestFit="1" customWidth="1"/>
    <col min="8" max="8" width="9.421875" style="0" customWidth="1"/>
  </cols>
  <sheetData>
    <row r="1" ht="12.75">
      <c r="D1" s="1" t="s">
        <v>189</v>
      </c>
    </row>
    <row r="2" spans="2:8" ht="12.75">
      <c r="B2" s="1" t="s">
        <v>2</v>
      </c>
      <c r="C2" s="1"/>
      <c r="D2" s="1" t="s">
        <v>190</v>
      </c>
      <c r="E2" s="1"/>
      <c r="F2" s="1"/>
      <c r="G2" s="1" t="s">
        <v>6</v>
      </c>
      <c r="H2" s="1" t="s">
        <v>187</v>
      </c>
    </row>
    <row r="3" spans="2:8" ht="12.75">
      <c r="B3" s="1" t="s">
        <v>3</v>
      </c>
      <c r="C3" s="1" t="s">
        <v>4</v>
      </c>
      <c r="D3" s="1" t="s">
        <v>191</v>
      </c>
      <c r="E3" s="1" t="s">
        <v>5</v>
      </c>
      <c r="F3" s="1" t="s">
        <v>28</v>
      </c>
      <c r="G3" s="1" t="s">
        <v>7</v>
      </c>
      <c r="H3" s="1" t="s">
        <v>124</v>
      </c>
    </row>
    <row r="4" spans="1:8" ht="140.25">
      <c r="A4">
        <v>1</v>
      </c>
      <c r="B4" s="10"/>
      <c r="C4" s="10" t="s">
        <v>18</v>
      </c>
      <c r="D4" s="4" t="s">
        <v>131</v>
      </c>
      <c r="E4" s="4" t="s">
        <v>32</v>
      </c>
      <c r="F4" s="4" t="s">
        <v>156</v>
      </c>
      <c r="G4" s="11">
        <f>12677703+180482</f>
        <v>12858185</v>
      </c>
      <c r="H4" s="6" t="s">
        <v>193</v>
      </c>
    </row>
    <row r="5" spans="1:8" ht="51">
      <c r="A5">
        <v>2</v>
      </c>
      <c r="B5" s="16" t="s">
        <v>112</v>
      </c>
      <c r="C5" s="16" t="s">
        <v>110</v>
      </c>
      <c r="D5" s="17" t="s">
        <v>131</v>
      </c>
      <c r="E5" s="17" t="s">
        <v>192</v>
      </c>
      <c r="F5" s="17" t="s">
        <v>185</v>
      </c>
      <c r="G5" s="18">
        <v>413606</v>
      </c>
      <c r="H5" s="17" t="s">
        <v>93</v>
      </c>
    </row>
    <row r="6" spans="1:8" ht="84" customHeight="1">
      <c r="A6">
        <v>3</v>
      </c>
      <c r="B6" s="12" t="s">
        <v>1</v>
      </c>
      <c r="C6" s="10" t="s">
        <v>0</v>
      </c>
      <c r="D6" s="10" t="s">
        <v>125</v>
      </c>
      <c r="E6" s="4" t="s">
        <v>150</v>
      </c>
      <c r="F6" s="4" t="s">
        <v>149</v>
      </c>
      <c r="G6" s="11">
        <v>1426956916</v>
      </c>
      <c r="H6" s="4" t="s">
        <v>93</v>
      </c>
    </row>
    <row r="7" spans="1:8" ht="80.25" customHeight="1">
      <c r="A7">
        <v>4</v>
      </c>
      <c r="B7" s="10" t="s">
        <v>26</v>
      </c>
      <c r="C7" s="10" t="s">
        <v>27</v>
      </c>
      <c r="D7" s="10" t="s">
        <v>133</v>
      </c>
      <c r="E7" s="4" t="s">
        <v>134</v>
      </c>
      <c r="F7" s="13" t="s">
        <v>160</v>
      </c>
      <c r="G7" s="11">
        <v>602911</v>
      </c>
      <c r="H7" s="4" t="s">
        <v>94</v>
      </c>
    </row>
    <row r="8" spans="1:8" ht="136.5" customHeight="1">
      <c r="A8">
        <v>5</v>
      </c>
      <c r="B8" s="10" t="s">
        <v>16</v>
      </c>
      <c r="C8" s="10" t="s">
        <v>17</v>
      </c>
      <c r="D8" s="10" t="s">
        <v>130</v>
      </c>
      <c r="E8" s="4" t="s">
        <v>153</v>
      </c>
      <c r="F8" s="4" t="s">
        <v>155</v>
      </c>
      <c r="G8" s="11">
        <v>120436576</v>
      </c>
      <c r="H8" s="4" t="s">
        <v>94</v>
      </c>
    </row>
    <row r="9" spans="1:8" ht="38.25">
      <c r="A9">
        <v>6</v>
      </c>
      <c r="B9" s="4" t="s">
        <v>19</v>
      </c>
      <c r="C9" s="10" t="s">
        <v>20</v>
      </c>
      <c r="D9" s="10" t="s">
        <v>130</v>
      </c>
      <c r="E9" s="4" t="s">
        <v>33</v>
      </c>
      <c r="F9" s="4" t="s">
        <v>157</v>
      </c>
      <c r="G9" s="11">
        <v>21832678</v>
      </c>
      <c r="H9" s="4" t="s">
        <v>94</v>
      </c>
    </row>
    <row r="10" spans="1:8" ht="51">
      <c r="A10">
        <v>7</v>
      </c>
      <c r="B10" s="10" t="s">
        <v>35</v>
      </c>
      <c r="C10" s="10" t="s">
        <v>21</v>
      </c>
      <c r="D10" s="10" t="s">
        <v>130</v>
      </c>
      <c r="E10" s="4" t="s">
        <v>34</v>
      </c>
      <c r="F10" s="13" t="s">
        <v>158</v>
      </c>
      <c r="G10" s="11">
        <v>3078265</v>
      </c>
      <c r="H10" s="4" t="s">
        <v>94</v>
      </c>
    </row>
    <row r="11" spans="1:8" ht="51">
      <c r="A11">
        <v>8</v>
      </c>
      <c r="B11" s="10"/>
      <c r="C11" s="10" t="s">
        <v>24</v>
      </c>
      <c r="D11" s="10" t="s">
        <v>130</v>
      </c>
      <c r="E11" s="4" t="s">
        <v>25</v>
      </c>
      <c r="F11" s="13" t="s">
        <v>159</v>
      </c>
      <c r="G11" s="11">
        <v>1287044</v>
      </c>
      <c r="H11" s="4" t="s">
        <v>94</v>
      </c>
    </row>
    <row r="12" spans="1:8" ht="51">
      <c r="A12">
        <v>9</v>
      </c>
      <c r="B12" s="10" t="s">
        <v>38</v>
      </c>
      <c r="C12" s="10" t="s">
        <v>39</v>
      </c>
      <c r="D12" s="10" t="s">
        <v>130</v>
      </c>
      <c r="E12" s="4" t="s">
        <v>40</v>
      </c>
      <c r="F12" s="4" t="s">
        <v>161</v>
      </c>
      <c r="G12" s="11">
        <f>18397177+96320300</f>
        <v>114717477</v>
      </c>
      <c r="H12" s="4" t="s">
        <v>94</v>
      </c>
    </row>
    <row r="13" spans="1:8" ht="51">
      <c r="A13">
        <v>10</v>
      </c>
      <c r="B13" s="10" t="s">
        <v>41</v>
      </c>
      <c r="C13" s="10" t="s">
        <v>42</v>
      </c>
      <c r="D13" s="10" t="s">
        <v>130</v>
      </c>
      <c r="E13" s="4" t="s">
        <v>135</v>
      </c>
      <c r="F13" s="4" t="s">
        <v>162</v>
      </c>
      <c r="G13" s="11">
        <v>34497533</v>
      </c>
      <c r="H13" s="4" t="s">
        <v>94</v>
      </c>
    </row>
    <row r="14" spans="1:8" ht="51">
      <c r="A14">
        <v>11</v>
      </c>
      <c r="B14" s="4"/>
      <c r="C14" s="4" t="s">
        <v>45</v>
      </c>
      <c r="D14" s="4" t="s">
        <v>130</v>
      </c>
      <c r="E14" s="4" t="s">
        <v>46</v>
      </c>
      <c r="F14" s="4" t="s">
        <v>164</v>
      </c>
      <c r="G14" s="11">
        <v>3098123</v>
      </c>
      <c r="H14" s="4" t="s">
        <v>94</v>
      </c>
    </row>
    <row r="15" spans="1:8" ht="51">
      <c r="A15">
        <v>12</v>
      </c>
      <c r="B15" s="17" t="s">
        <v>49</v>
      </c>
      <c r="C15" s="17" t="s">
        <v>50</v>
      </c>
      <c r="D15" s="17" t="s">
        <v>130</v>
      </c>
      <c r="E15" s="17" t="s">
        <v>138</v>
      </c>
      <c r="F15" s="17" t="s">
        <v>167</v>
      </c>
      <c r="G15" s="18">
        <v>4205017</v>
      </c>
      <c r="H15" s="17" t="s">
        <v>94</v>
      </c>
    </row>
    <row r="16" spans="1:8" ht="51">
      <c r="A16">
        <v>13</v>
      </c>
      <c r="B16" s="4" t="s">
        <v>55</v>
      </c>
      <c r="C16" s="4" t="s">
        <v>56</v>
      </c>
      <c r="D16" s="4" t="s">
        <v>130</v>
      </c>
      <c r="E16" s="4" t="s">
        <v>57</v>
      </c>
      <c r="F16" s="4" t="s">
        <v>170</v>
      </c>
      <c r="G16" s="11">
        <v>23632801</v>
      </c>
      <c r="H16" s="4" t="s">
        <v>94</v>
      </c>
    </row>
    <row r="17" spans="1:8" ht="48">
      <c r="A17">
        <v>14</v>
      </c>
      <c r="B17" s="10" t="s">
        <v>66</v>
      </c>
      <c r="C17" s="4" t="s">
        <v>67</v>
      </c>
      <c r="D17" s="4" t="s">
        <v>130</v>
      </c>
      <c r="E17" s="4" t="s">
        <v>68</v>
      </c>
      <c r="F17" s="4" t="s">
        <v>174</v>
      </c>
      <c r="G17" s="11">
        <f>4739548+3963520</f>
        <v>8703068</v>
      </c>
      <c r="H17" s="7" t="s">
        <v>96</v>
      </c>
    </row>
    <row r="18" spans="1:8" ht="51">
      <c r="A18">
        <v>15</v>
      </c>
      <c r="B18" s="4"/>
      <c r="C18" s="4" t="s">
        <v>75</v>
      </c>
      <c r="D18" s="4" t="s">
        <v>130</v>
      </c>
      <c r="E18" s="4" t="s">
        <v>87</v>
      </c>
      <c r="F18" s="4" t="s">
        <v>177</v>
      </c>
      <c r="G18" s="11">
        <v>4413485</v>
      </c>
      <c r="H18" s="4" t="s">
        <v>94</v>
      </c>
    </row>
    <row r="19" spans="1:8" ht="51">
      <c r="A19">
        <v>16</v>
      </c>
      <c r="B19" s="10"/>
      <c r="C19" s="10" t="s">
        <v>109</v>
      </c>
      <c r="D19" s="10" t="s">
        <v>130</v>
      </c>
      <c r="E19" s="4" t="s">
        <v>111</v>
      </c>
      <c r="F19" s="4" t="s">
        <v>184</v>
      </c>
      <c r="G19" s="11">
        <v>597562</v>
      </c>
      <c r="H19" s="4" t="s">
        <v>93</v>
      </c>
    </row>
    <row r="20" spans="1:8" ht="59.25">
      <c r="A20">
        <v>17</v>
      </c>
      <c r="B20" s="12" t="s">
        <v>8</v>
      </c>
      <c r="C20" s="10" t="s">
        <v>9</v>
      </c>
      <c r="D20" s="10" t="s">
        <v>126</v>
      </c>
      <c r="E20" s="4" t="s">
        <v>151</v>
      </c>
      <c r="F20" s="4" t="s">
        <v>166</v>
      </c>
      <c r="G20" s="11">
        <v>423722526</v>
      </c>
      <c r="H20" s="4" t="s">
        <v>93</v>
      </c>
    </row>
    <row r="21" spans="1:8" ht="45">
      <c r="A21">
        <v>18</v>
      </c>
      <c r="B21" s="10"/>
      <c r="C21" s="10" t="s">
        <v>103</v>
      </c>
      <c r="D21" s="10" t="s">
        <v>148</v>
      </c>
      <c r="E21" s="4" t="s">
        <v>104</v>
      </c>
      <c r="F21" s="4" t="s">
        <v>188</v>
      </c>
      <c r="G21" s="11">
        <v>223767</v>
      </c>
      <c r="H21" s="6" t="s">
        <v>105</v>
      </c>
    </row>
    <row r="22" spans="1:8" ht="51">
      <c r="A22">
        <v>19</v>
      </c>
      <c r="B22" s="10" t="s">
        <v>22</v>
      </c>
      <c r="C22" s="10" t="s">
        <v>23</v>
      </c>
      <c r="D22" s="10" t="s">
        <v>132</v>
      </c>
      <c r="E22" s="4" t="s">
        <v>37</v>
      </c>
      <c r="F22" s="13" t="s">
        <v>36</v>
      </c>
      <c r="G22" s="11">
        <v>1597584</v>
      </c>
      <c r="H22" s="4" t="s">
        <v>94</v>
      </c>
    </row>
    <row r="23" spans="1:8" ht="93.75" customHeight="1">
      <c r="A23">
        <v>20</v>
      </c>
      <c r="B23" s="4" t="s">
        <v>43</v>
      </c>
      <c r="C23" s="4" t="s">
        <v>44</v>
      </c>
      <c r="D23" s="4" t="s">
        <v>132</v>
      </c>
      <c r="E23" s="4" t="s">
        <v>136</v>
      </c>
      <c r="F23" s="4" t="s">
        <v>163</v>
      </c>
      <c r="G23" s="11">
        <f>4159555+1946248</f>
        <v>6105803</v>
      </c>
      <c r="H23" s="4" t="s">
        <v>94</v>
      </c>
    </row>
    <row r="24" spans="1:8" ht="25.5">
      <c r="A24">
        <v>21</v>
      </c>
      <c r="B24" s="10" t="s">
        <v>72</v>
      </c>
      <c r="C24" s="4" t="s">
        <v>73</v>
      </c>
      <c r="D24" s="4" t="s">
        <v>144</v>
      </c>
      <c r="E24" s="4" t="s">
        <v>74</v>
      </c>
      <c r="F24" s="4" t="s">
        <v>176</v>
      </c>
      <c r="G24" s="11">
        <v>3973584</v>
      </c>
      <c r="H24" s="4" t="s">
        <v>94</v>
      </c>
    </row>
    <row r="25" spans="1:8" ht="51">
      <c r="A25">
        <v>22</v>
      </c>
      <c r="B25" s="12" t="s">
        <v>11</v>
      </c>
      <c r="C25" s="10" t="s">
        <v>12</v>
      </c>
      <c r="D25" s="10" t="s">
        <v>128</v>
      </c>
      <c r="E25" s="4" t="s">
        <v>13</v>
      </c>
      <c r="F25" s="4" t="s">
        <v>154</v>
      </c>
      <c r="G25" s="11">
        <v>62762209</v>
      </c>
      <c r="H25" s="4" t="s">
        <v>93</v>
      </c>
    </row>
    <row r="26" spans="1:8" ht="80.25" customHeight="1">
      <c r="A26">
        <v>23</v>
      </c>
      <c r="B26" s="4"/>
      <c r="C26" s="4" t="s">
        <v>51</v>
      </c>
      <c r="D26" s="4" t="s">
        <v>139</v>
      </c>
      <c r="E26" s="4" t="s">
        <v>140</v>
      </c>
      <c r="F26" s="13" t="s">
        <v>168</v>
      </c>
      <c r="G26" s="11">
        <v>4064483</v>
      </c>
      <c r="H26" s="4" t="s">
        <v>94</v>
      </c>
    </row>
    <row r="27" spans="1:8" ht="76.5">
      <c r="A27">
        <v>24</v>
      </c>
      <c r="B27" s="4"/>
      <c r="C27" s="10" t="s">
        <v>82</v>
      </c>
      <c r="D27" s="10" t="s">
        <v>139</v>
      </c>
      <c r="E27" s="4" t="s">
        <v>90</v>
      </c>
      <c r="F27" s="13" t="s">
        <v>182</v>
      </c>
      <c r="G27" s="11">
        <v>13683697</v>
      </c>
      <c r="H27" s="4" t="s">
        <v>94</v>
      </c>
    </row>
    <row r="28" spans="1:8" ht="38.25">
      <c r="A28">
        <v>25</v>
      </c>
      <c r="B28" s="4"/>
      <c r="C28" s="4" t="s">
        <v>47</v>
      </c>
      <c r="D28" s="4" t="s">
        <v>137</v>
      </c>
      <c r="E28" s="4" t="s">
        <v>48</v>
      </c>
      <c r="F28" s="4" t="s">
        <v>165</v>
      </c>
      <c r="G28" s="11">
        <v>2900382</v>
      </c>
      <c r="H28" s="4" t="s">
        <v>94</v>
      </c>
    </row>
    <row r="29" spans="1:8" ht="81.75" customHeight="1">
      <c r="A29">
        <v>26</v>
      </c>
      <c r="B29" s="5" t="s">
        <v>89</v>
      </c>
      <c r="C29" s="10" t="s">
        <v>10</v>
      </c>
      <c r="D29" s="10" t="s">
        <v>127</v>
      </c>
      <c r="E29" s="13" t="s">
        <v>29</v>
      </c>
      <c r="F29" s="13" t="s">
        <v>152</v>
      </c>
      <c r="G29" s="11">
        <v>2217245</v>
      </c>
      <c r="H29" s="4" t="s">
        <v>93</v>
      </c>
    </row>
    <row r="30" spans="1:8" ht="51">
      <c r="A30">
        <v>27</v>
      </c>
      <c r="B30" s="4" t="s">
        <v>52</v>
      </c>
      <c r="C30" s="4" t="s">
        <v>53</v>
      </c>
      <c r="D30" s="4" t="s">
        <v>141</v>
      </c>
      <c r="E30" s="4" t="s">
        <v>54</v>
      </c>
      <c r="F30" s="4" t="s">
        <v>169</v>
      </c>
      <c r="G30" s="11">
        <v>10976277</v>
      </c>
      <c r="H30" s="4" t="s">
        <v>94</v>
      </c>
    </row>
    <row r="31" spans="1:8" ht="48">
      <c r="A31">
        <v>28</v>
      </c>
      <c r="B31" s="10" t="s">
        <v>70</v>
      </c>
      <c r="C31" s="4" t="s">
        <v>69</v>
      </c>
      <c r="D31" s="4" t="s">
        <v>141</v>
      </c>
      <c r="E31" s="4" t="s">
        <v>71</v>
      </c>
      <c r="F31" s="4" t="s">
        <v>175</v>
      </c>
      <c r="G31" s="11">
        <f>6061304+42051196</f>
        <v>48112500</v>
      </c>
      <c r="H31" s="7" t="s">
        <v>99</v>
      </c>
    </row>
    <row r="32" spans="1:8" ht="51">
      <c r="A32">
        <v>29</v>
      </c>
      <c r="B32" s="4" t="s">
        <v>76</v>
      </c>
      <c r="C32" s="4" t="s">
        <v>77</v>
      </c>
      <c r="D32" s="4" t="s">
        <v>141</v>
      </c>
      <c r="E32" s="4" t="s">
        <v>85</v>
      </c>
      <c r="F32" s="4" t="s">
        <v>178</v>
      </c>
      <c r="G32" s="11">
        <v>35047429</v>
      </c>
      <c r="H32" s="4" t="s">
        <v>94</v>
      </c>
    </row>
    <row r="33" spans="1:8" ht="89.25" customHeight="1">
      <c r="A33">
        <v>30</v>
      </c>
      <c r="B33" s="4" t="s">
        <v>78</v>
      </c>
      <c r="C33" s="4" t="s">
        <v>79</v>
      </c>
      <c r="D33" s="4" t="s">
        <v>145</v>
      </c>
      <c r="E33" s="4" t="s">
        <v>91</v>
      </c>
      <c r="F33" s="4" t="s">
        <v>179</v>
      </c>
      <c r="G33" s="11">
        <f>18222912+12777088</f>
        <v>31000000</v>
      </c>
      <c r="H33" s="4" t="s">
        <v>97</v>
      </c>
    </row>
    <row r="34" spans="1:8" ht="45">
      <c r="A34">
        <v>31</v>
      </c>
      <c r="B34" s="4" t="s">
        <v>58</v>
      </c>
      <c r="C34" s="4" t="s">
        <v>59</v>
      </c>
      <c r="D34" s="4" t="s">
        <v>142</v>
      </c>
      <c r="E34" s="4" t="s">
        <v>60</v>
      </c>
      <c r="F34" s="4" t="s">
        <v>171</v>
      </c>
      <c r="G34" s="11">
        <f>1000000+1312874</f>
        <v>2312874</v>
      </c>
      <c r="H34" s="6" t="s">
        <v>100</v>
      </c>
    </row>
    <row r="35" spans="1:8" ht="25.5">
      <c r="A35">
        <v>32</v>
      </c>
      <c r="B35" s="14" t="s">
        <v>65</v>
      </c>
      <c r="C35" s="10" t="s">
        <v>63</v>
      </c>
      <c r="D35" s="10" t="s">
        <v>142</v>
      </c>
      <c r="E35" s="4" t="s">
        <v>64</v>
      </c>
      <c r="F35" s="4" t="s">
        <v>173</v>
      </c>
      <c r="G35" s="11">
        <v>4937500</v>
      </c>
      <c r="H35" s="4" t="s">
        <v>94</v>
      </c>
    </row>
    <row r="36" spans="1:8" ht="51" customHeight="1">
      <c r="A36">
        <v>33</v>
      </c>
      <c r="B36" s="4"/>
      <c r="C36" s="4" t="s">
        <v>80</v>
      </c>
      <c r="D36" s="4" t="s">
        <v>142</v>
      </c>
      <c r="E36" s="4" t="s">
        <v>86</v>
      </c>
      <c r="F36" s="4" t="s">
        <v>180</v>
      </c>
      <c r="G36" s="11">
        <v>12500000</v>
      </c>
      <c r="H36" s="4" t="s">
        <v>94</v>
      </c>
    </row>
    <row r="37" spans="1:8" ht="36">
      <c r="A37">
        <v>34</v>
      </c>
      <c r="B37" s="10" t="s">
        <v>113</v>
      </c>
      <c r="C37" s="10" t="s">
        <v>114</v>
      </c>
      <c r="D37" s="10" t="s">
        <v>142</v>
      </c>
      <c r="E37" s="4" t="s">
        <v>115</v>
      </c>
      <c r="F37" s="7" t="s">
        <v>116</v>
      </c>
      <c r="G37" s="11">
        <v>166102</v>
      </c>
      <c r="H37" s="4" t="s">
        <v>94</v>
      </c>
    </row>
    <row r="38" spans="1:8" ht="79.5" customHeight="1">
      <c r="A38">
        <v>35</v>
      </c>
      <c r="B38" s="10" t="s">
        <v>83</v>
      </c>
      <c r="C38" s="10" t="s">
        <v>84</v>
      </c>
      <c r="D38" s="10" t="s">
        <v>147</v>
      </c>
      <c r="E38" s="4" t="s">
        <v>88</v>
      </c>
      <c r="F38" s="4" t="s">
        <v>183</v>
      </c>
      <c r="G38" s="11">
        <f>48500000</f>
        <v>48500000</v>
      </c>
      <c r="H38" s="10" t="s">
        <v>98</v>
      </c>
    </row>
    <row r="39" spans="1:8" ht="69" customHeight="1">
      <c r="A39">
        <v>36</v>
      </c>
      <c r="B39" s="4" t="s">
        <v>61</v>
      </c>
      <c r="C39" s="4" t="s">
        <v>62</v>
      </c>
      <c r="D39" s="4" t="s">
        <v>143</v>
      </c>
      <c r="E39" s="15" t="s">
        <v>101</v>
      </c>
      <c r="F39" s="4" t="s">
        <v>172</v>
      </c>
      <c r="G39" s="11">
        <f>1100000+1000000</f>
        <v>2100000</v>
      </c>
      <c r="H39" s="4" t="s">
        <v>95</v>
      </c>
    </row>
    <row r="40" spans="1:8" ht="48">
      <c r="A40">
        <v>37</v>
      </c>
      <c r="B40" s="4"/>
      <c r="C40" s="10" t="s">
        <v>81</v>
      </c>
      <c r="D40" s="10" t="s">
        <v>146</v>
      </c>
      <c r="E40" s="4" t="s">
        <v>92</v>
      </c>
      <c r="F40" s="4" t="s">
        <v>181</v>
      </c>
      <c r="G40" s="11">
        <f>1600000+1600000</f>
        <v>3200000</v>
      </c>
      <c r="H40" s="7" t="s">
        <v>102</v>
      </c>
    </row>
    <row r="41" spans="1:8" ht="51">
      <c r="A41">
        <v>38</v>
      </c>
      <c r="B41" s="12" t="s">
        <v>14</v>
      </c>
      <c r="C41" s="10" t="s">
        <v>15</v>
      </c>
      <c r="D41" s="10" t="s">
        <v>129</v>
      </c>
      <c r="E41" s="4" t="s">
        <v>30</v>
      </c>
      <c r="F41" s="4" t="s">
        <v>31</v>
      </c>
      <c r="G41" s="11">
        <v>9675000</v>
      </c>
      <c r="H41" s="4" t="s">
        <v>93</v>
      </c>
    </row>
    <row r="42" spans="1:8" ht="97.5" customHeight="1">
      <c r="A42">
        <v>39</v>
      </c>
      <c r="B42" s="12" t="s">
        <v>120</v>
      </c>
      <c r="C42" s="10" t="s">
        <v>121</v>
      </c>
      <c r="D42" s="10" t="s">
        <v>129</v>
      </c>
      <c r="E42" s="4" t="s">
        <v>122</v>
      </c>
      <c r="F42" s="4" t="s">
        <v>123</v>
      </c>
      <c r="G42" s="11">
        <v>3048000</v>
      </c>
      <c r="H42" s="4" t="s">
        <v>93</v>
      </c>
    </row>
    <row r="43" spans="1:8" ht="25.5">
      <c r="A43">
        <v>40</v>
      </c>
      <c r="B43" s="10"/>
      <c r="C43" s="10" t="s">
        <v>106</v>
      </c>
      <c r="D43" s="10"/>
      <c r="E43" s="4" t="s">
        <v>107</v>
      </c>
      <c r="F43" s="4" t="s">
        <v>108</v>
      </c>
      <c r="G43" s="11">
        <v>43316</v>
      </c>
      <c r="H43" s="4" t="s">
        <v>93</v>
      </c>
    </row>
    <row r="44" spans="1:8" ht="76.5">
      <c r="A44">
        <v>41</v>
      </c>
      <c r="B44" s="10"/>
      <c r="C44" s="10" t="s">
        <v>117</v>
      </c>
      <c r="D44" s="10"/>
      <c r="E44" s="4" t="s">
        <v>118</v>
      </c>
      <c r="F44" s="4" t="s">
        <v>119</v>
      </c>
      <c r="G44" s="11">
        <v>113967</v>
      </c>
      <c r="H44" s="4" t="s">
        <v>93</v>
      </c>
    </row>
    <row r="45" spans="5:8" ht="12.75">
      <c r="E45" s="2"/>
      <c r="G45" s="8"/>
      <c r="H45" s="2"/>
    </row>
    <row r="46" spans="5:7" ht="12.75">
      <c r="E46" s="2"/>
      <c r="G46" s="3">
        <f>SUM(G4:G44)</f>
        <v>2514315492</v>
      </c>
    </row>
    <row r="47" spans="5:7" ht="12.75">
      <c r="E47" s="2"/>
      <c r="G47" s="9" t="s">
        <v>186</v>
      </c>
    </row>
    <row r="48" ht="12.75">
      <c r="E48" s="2"/>
    </row>
  </sheetData>
  <printOptions gridLines="1" horizontalCentered="1"/>
  <pageMargins left="0" right="0" top="0.25" bottom="0.25" header="0" footer="0"/>
  <pageSetup horizontalDpi="600" verticalDpi="600" orientation="landscape" scale="85" r:id="rId1"/>
  <headerFooter alignWithMargins="0">
    <oddFooter>&amp;L&amp;8Source:  SDE Annual Reports/SDE FY2006-07 Activity Report/SDE Funding Manual&amp;C&amp;P&amp;R&amp;8Funding may previously existed through another program line.</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LPITR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RSB</dc:creator>
  <cp:keywords/>
  <dc:description/>
  <cp:lastModifiedBy>RSB</cp:lastModifiedBy>
  <cp:lastPrinted>2006-08-30T17:34:14Z</cp:lastPrinted>
  <dcterms:created xsi:type="dcterms:W3CDTF">2006-06-30T16:49:16Z</dcterms:created>
  <dcterms:modified xsi:type="dcterms:W3CDTF">2006-08-30T17:34:38Z</dcterms:modified>
  <cp:category/>
  <cp:version/>
  <cp:contentType/>
  <cp:contentStatus/>
</cp:coreProperties>
</file>