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'Sheet1'!$A$1:$O$27</definedName>
  </definedNames>
  <calcPr fullCalcOnLoad="1"/>
</workbook>
</file>

<file path=xl/sharedStrings.xml><?xml version="1.0" encoding="utf-8"?>
<sst xmlns="http://schemas.openxmlformats.org/spreadsheetml/2006/main" count="34" uniqueCount="26">
  <si>
    <t>Second Injury Fund - Historical Calculations</t>
  </si>
  <si>
    <t>Fund</t>
  </si>
  <si>
    <t>Balance</t>
  </si>
  <si>
    <t>Annual</t>
  </si>
  <si>
    <t>Payouts</t>
  </si>
  <si>
    <t>Factor</t>
  </si>
  <si>
    <t>Asset</t>
  </si>
  <si>
    <t>Requirement</t>
  </si>
  <si>
    <t>Ending</t>
  </si>
  <si>
    <t>Required</t>
  </si>
  <si>
    <t>Assessment</t>
  </si>
  <si>
    <t>State-Wide</t>
  </si>
  <si>
    <t>Paid</t>
  </si>
  <si>
    <t>Claims</t>
  </si>
  <si>
    <t>Rate</t>
  </si>
  <si>
    <t>%</t>
  </si>
  <si>
    <t>Increase</t>
  </si>
  <si>
    <t>Paid Claims</t>
  </si>
  <si>
    <t>Average</t>
  </si>
  <si>
    <t>Administrative</t>
  </si>
  <si>
    <t>Fees</t>
  </si>
  <si>
    <t>Admin</t>
  </si>
  <si>
    <t>3-Year</t>
  </si>
  <si>
    <t>Projections through 2007</t>
  </si>
  <si>
    <t>2004 Adjustment</t>
  </si>
  <si>
    <t>NOTE:  Updated using August 31, 2006 paid to date from SC SIF Website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</si>
</sst>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_);[Red]\(0.0%\)"/>
    <numFmt numFmtId="165" formatCode="0%_);[Red]\(0%\)"/>
    <numFmt numFmtId="166" formatCode="#,##0.0_);[Red]\(#,##0.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8" width="12.7109375" style="0" customWidth="1"/>
    <col min="10" max="11" width="12.7109375" style="0" customWidth="1"/>
    <col min="12" max="12" width="10.7109375" style="0" customWidth="1"/>
    <col min="13" max="13" width="3.7109375" style="0" customWidth="1"/>
    <col min="14" max="14" width="12.7109375" style="0" customWidth="1"/>
  </cols>
  <sheetData>
    <row r="1" ht="12.75">
      <c r="A1" t="s">
        <v>0</v>
      </c>
    </row>
    <row r="2" ht="12.75">
      <c r="A2" t="s">
        <v>23</v>
      </c>
    </row>
    <row r="4" ht="12.75">
      <c r="B4" s="8" t="s">
        <v>25</v>
      </c>
    </row>
    <row r="5" ht="12.75">
      <c r="O5" s="1" t="s">
        <v>22</v>
      </c>
    </row>
    <row r="6" spans="2:15" ht="12.75">
      <c r="B6" s="1" t="s">
        <v>3</v>
      </c>
      <c r="C6" s="1"/>
      <c r="D6" s="1"/>
      <c r="E6" s="1" t="s">
        <v>8</v>
      </c>
      <c r="F6" s="1"/>
      <c r="G6" s="1" t="s">
        <v>11</v>
      </c>
      <c r="H6" s="1" t="s">
        <v>9</v>
      </c>
      <c r="N6" s="1" t="s">
        <v>15</v>
      </c>
      <c r="O6" s="1" t="s">
        <v>18</v>
      </c>
    </row>
    <row r="7" spans="2:15" ht="12.75">
      <c r="B7" s="1" t="s">
        <v>1</v>
      </c>
      <c r="C7" s="2">
        <v>1.75</v>
      </c>
      <c r="D7" s="1" t="s">
        <v>6</v>
      </c>
      <c r="E7" s="1" t="s">
        <v>1</v>
      </c>
      <c r="F7" s="1" t="s">
        <v>9</v>
      </c>
      <c r="G7" s="1" t="s">
        <v>12</v>
      </c>
      <c r="H7" s="1" t="s">
        <v>10</v>
      </c>
      <c r="J7" s="1" t="s">
        <v>13</v>
      </c>
      <c r="K7" s="1" t="s">
        <v>19</v>
      </c>
      <c r="L7" s="1" t="s">
        <v>21</v>
      </c>
      <c r="N7" s="1" t="s">
        <v>16</v>
      </c>
      <c r="O7" s="1" t="s">
        <v>15</v>
      </c>
    </row>
    <row r="8" spans="2:15" ht="12.75">
      <c r="B8" s="3" t="s">
        <v>4</v>
      </c>
      <c r="C8" s="3" t="s">
        <v>5</v>
      </c>
      <c r="D8" s="3" t="s">
        <v>7</v>
      </c>
      <c r="E8" s="3" t="s">
        <v>2</v>
      </c>
      <c r="F8" s="3" t="s">
        <v>10</v>
      </c>
      <c r="G8" s="3" t="s">
        <v>13</v>
      </c>
      <c r="H8" s="3" t="s">
        <v>14</v>
      </c>
      <c r="J8" s="7" t="s">
        <v>12</v>
      </c>
      <c r="K8" s="7" t="s">
        <v>20</v>
      </c>
      <c r="L8" s="7" t="s">
        <v>15</v>
      </c>
      <c r="N8" s="7" t="s">
        <v>17</v>
      </c>
      <c r="O8" s="7" t="s">
        <v>16</v>
      </c>
    </row>
    <row r="9" ht="12.75">
      <c r="B9" s="5"/>
    </row>
    <row r="10" spans="1:12" ht="12.75">
      <c r="A10" s="1">
        <v>2000</v>
      </c>
      <c r="B10" s="5">
        <f>J10+K10</f>
        <v>82571159.25</v>
      </c>
      <c r="C10" s="4">
        <v>1.75</v>
      </c>
      <c r="D10" s="5">
        <f>B10*C10</f>
        <v>144499528.6875</v>
      </c>
      <c r="E10" s="5">
        <v>41294415.29</v>
      </c>
      <c r="F10" s="5">
        <f>D10-E10</f>
        <v>103205113.39750001</v>
      </c>
      <c r="G10" s="5">
        <v>515455666</v>
      </c>
      <c r="H10" s="6">
        <f>F10/G10</f>
        <v>0.20022112512291215</v>
      </c>
      <c r="J10" s="5">
        <v>81144779.05</v>
      </c>
      <c r="K10" s="5">
        <v>1426380.2</v>
      </c>
      <c r="L10" s="6">
        <f>K10/J10</f>
        <v>0.01757821287702428</v>
      </c>
    </row>
    <row r="11" spans="1:11" ht="12.75">
      <c r="A11" s="1"/>
      <c r="B11" s="5"/>
      <c r="C11" s="4"/>
      <c r="H11" s="4"/>
      <c r="J11" s="5"/>
      <c r="K11" s="5"/>
    </row>
    <row r="12" spans="1:14" ht="12.75">
      <c r="A12" s="1">
        <v>2001</v>
      </c>
      <c r="B12" s="5">
        <f>J12+K12</f>
        <v>103252887.94</v>
      </c>
      <c r="C12" s="4">
        <v>1.75</v>
      </c>
      <c r="D12" s="5">
        <f>B12*C12</f>
        <v>180692553.89499998</v>
      </c>
      <c r="E12" s="5">
        <v>39522186.04</v>
      </c>
      <c r="F12" s="5">
        <f>D12-E12</f>
        <v>141170367.855</v>
      </c>
      <c r="G12" s="5">
        <v>532373602</v>
      </c>
      <c r="H12" s="6">
        <f>F12/G12</f>
        <v>0.26517161505502296</v>
      </c>
      <c r="I12" s="5"/>
      <c r="J12" s="5">
        <v>101810790.84</v>
      </c>
      <c r="K12" s="5">
        <v>1442097.1</v>
      </c>
      <c r="L12" s="6">
        <f>K12/J12</f>
        <v>0.014164481859946626</v>
      </c>
      <c r="M12" s="5"/>
      <c r="N12" s="6">
        <f>(G12/G10)-1</f>
        <v>0.03282132124239756</v>
      </c>
    </row>
    <row r="13" spans="1:13" ht="12.75">
      <c r="A13" s="1"/>
      <c r="B13" s="5"/>
      <c r="C13" s="4"/>
      <c r="E13" s="5"/>
      <c r="F13" s="5"/>
      <c r="G13" s="5"/>
      <c r="H13" s="5"/>
      <c r="I13" s="5"/>
      <c r="J13" s="5"/>
      <c r="K13" s="5"/>
      <c r="L13" s="5"/>
      <c r="M13" s="5"/>
    </row>
    <row r="14" spans="1:14" ht="12.75">
      <c r="A14" s="1">
        <v>2002</v>
      </c>
      <c r="B14" s="5">
        <f>J14+K14</f>
        <v>112734233.72</v>
      </c>
      <c r="C14" s="4">
        <v>1.75</v>
      </c>
      <c r="D14" s="5">
        <f>B14*C14</f>
        <v>197284909.01</v>
      </c>
      <c r="E14" s="5">
        <v>63938277.96</v>
      </c>
      <c r="F14" s="5">
        <f>D14-E14</f>
        <v>133346631.04999998</v>
      </c>
      <c r="G14" s="5">
        <v>592529876</v>
      </c>
      <c r="H14" s="6">
        <f>F14/G14</f>
        <v>0.22504625749875265</v>
      </c>
      <c r="I14" s="5"/>
      <c r="J14" s="5">
        <v>111146547.07</v>
      </c>
      <c r="K14" s="5">
        <v>1587686.65</v>
      </c>
      <c r="L14" s="6">
        <f>K14/J14</f>
        <v>0.014284624145814231</v>
      </c>
      <c r="M14" s="5"/>
      <c r="N14" s="6">
        <f>(G14/G12)-1</f>
        <v>0.11299635025855403</v>
      </c>
    </row>
    <row r="15" spans="1:13" ht="12.75">
      <c r="A15" s="1"/>
      <c r="B15" s="5"/>
      <c r="C15" s="4"/>
      <c r="E15" s="5"/>
      <c r="F15" s="5"/>
      <c r="G15" s="5"/>
      <c r="H15" s="5"/>
      <c r="I15" s="5"/>
      <c r="J15" s="5"/>
      <c r="K15" s="5"/>
      <c r="L15" s="5"/>
      <c r="M15" s="5"/>
    </row>
    <row r="16" spans="1:15" ht="12.75">
      <c r="A16" s="1">
        <v>2003</v>
      </c>
      <c r="B16" s="5">
        <f>J16+K16</f>
        <v>118187644.14</v>
      </c>
      <c r="C16" s="4">
        <v>1.75</v>
      </c>
      <c r="D16" s="5">
        <f>B16*C16</f>
        <v>206828377.245</v>
      </c>
      <c r="E16" s="5">
        <v>79243928.2</v>
      </c>
      <c r="F16" s="5">
        <f>D16-E16</f>
        <v>127584449.045</v>
      </c>
      <c r="G16" s="5">
        <v>656935358</v>
      </c>
      <c r="H16" s="6">
        <f>F16/G16</f>
        <v>0.19421157270849776</v>
      </c>
      <c r="I16" s="5"/>
      <c r="J16" s="5">
        <v>116616089.11</v>
      </c>
      <c r="K16" s="5">
        <v>1571555.03</v>
      </c>
      <c r="L16" s="6">
        <f>K16/J16</f>
        <v>0.013476313963141102</v>
      </c>
      <c r="M16" s="5"/>
      <c r="N16" s="6">
        <f>(G16/G14)-1</f>
        <v>0.1086957546086671</v>
      </c>
      <c r="O16" s="6">
        <f>SUM(N12:N16)/3</f>
        <v>0.08483780870320623</v>
      </c>
    </row>
    <row r="17" spans="1:13" ht="12.75">
      <c r="A17" s="1"/>
      <c r="B17" s="5"/>
      <c r="C17" s="4"/>
      <c r="E17" s="5"/>
      <c r="F17" s="5"/>
      <c r="G17" s="5"/>
      <c r="H17" s="5"/>
      <c r="I17" s="5"/>
      <c r="J17" s="5"/>
      <c r="K17" s="5"/>
      <c r="L17" s="5"/>
      <c r="M17" s="5"/>
    </row>
    <row r="18" spans="1:15" ht="12.75">
      <c r="A18" s="1">
        <v>2004</v>
      </c>
      <c r="B18" s="5">
        <f>J18+K18</f>
        <v>168578280.23000002</v>
      </c>
      <c r="C18" s="4">
        <v>1.75</v>
      </c>
      <c r="D18" s="5">
        <f>B18*C18</f>
        <v>295011990.40250003</v>
      </c>
      <c r="E18" s="5">
        <v>41706952</v>
      </c>
      <c r="F18" s="5">
        <f>D18-E18</f>
        <v>253305038.40250003</v>
      </c>
      <c r="G18" s="5">
        <v>688115345</v>
      </c>
      <c r="H18" s="6">
        <f>F18/G18</f>
        <v>0.36811421259977867</v>
      </c>
      <c r="I18" s="5"/>
      <c r="J18" s="5">
        <v>166947142.12</v>
      </c>
      <c r="K18" s="5">
        <v>1631138.11</v>
      </c>
      <c r="L18" s="6">
        <f>K18/J18</f>
        <v>0.009770386538438338</v>
      </c>
      <c r="M18" s="5"/>
      <c r="N18" s="6">
        <f>(G18/G16)-1</f>
        <v>0.04746279313527224</v>
      </c>
      <c r="O18" s="6">
        <f>SUM(N14:N18)/3</f>
        <v>0.08971829933416446</v>
      </c>
    </row>
    <row r="19" spans="1:15" ht="12.75">
      <c r="A19" s="1"/>
      <c r="B19" s="5"/>
      <c r="C19" s="4"/>
      <c r="D19" s="5"/>
      <c r="E19" s="5"/>
      <c r="F19" s="5"/>
      <c r="G19" s="5"/>
      <c r="H19" s="6"/>
      <c r="I19" s="5"/>
      <c r="J19" s="5"/>
      <c r="K19" s="5"/>
      <c r="L19" s="6"/>
      <c r="M19" s="5"/>
      <c r="N19" s="6"/>
      <c r="O19" s="6"/>
    </row>
    <row r="20" spans="1:15" ht="25.5">
      <c r="A20" s="11" t="s">
        <v>24</v>
      </c>
      <c r="B20" s="5"/>
      <c r="C20" s="4"/>
      <c r="D20" s="5">
        <f>-F18*0.3</f>
        <v>-75991511.52075</v>
      </c>
      <c r="E20" s="5"/>
      <c r="F20" s="5">
        <f>F18+D20</f>
        <v>177313526.88175005</v>
      </c>
      <c r="G20" s="5"/>
      <c r="H20" s="6">
        <f>F20/G18</f>
        <v>0.2576799488198451</v>
      </c>
      <c r="I20" s="5"/>
      <c r="J20" s="5"/>
      <c r="K20" s="5"/>
      <c r="L20" s="6"/>
      <c r="M20" s="5"/>
      <c r="N20" s="6"/>
      <c r="O20" s="6"/>
    </row>
    <row r="21" spans="2:13" ht="12.75">
      <c r="B21" s="5"/>
      <c r="C21" s="4"/>
      <c r="E21" s="5"/>
      <c r="F21" s="5"/>
      <c r="G21" s="5"/>
      <c r="H21" s="5"/>
      <c r="I21" s="5"/>
      <c r="J21" s="5"/>
      <c r="K21" s="5"/>
      <c r="L21" s="5"/>
      <c r="M21" s="5"/>
    </row>
    <row r="22" spans="1:15" ht="12.75">
      <c r="A22" s="1">
        <v>2005</v>
      </c>
      <c r="B22" s="5">
        <f>J22+K22</f>
        <v>149221182.39999998</v>
      </c>
      <c r="C22" s="4">
        <v>1.75</v>
      </c>
      <c r="D22" s="5">
        <f>B22*C22</f>
        <v>261137069.19999996</v>
      </c>
      <c r="E22" s="5">
        <v>72661396.93</v>
      </c>
      <c r="F22" s="5">
        <f>D22-E22</f>
        <v>188475672.26999995</v>
      </c>
      <c r="G22" s="5">
        <v>769552626</v>
      </c>
      <c r="H22" s="6">
        <f>F22/G22</f>
        <v>0.24491589775953795</v>
      </c>
      <c r="I22" s="5"/>
      <c r="J22" s="5">
        <v>147638623.39</v>
      </c>
      <c r="K22" s="5">
        <v>1582559.01</v>
      </c>
      <c r="L22" s="6">
        <f>K22/J22</f>
        <v>0.010719139569728552</v>
      </c>
      <c r="M22" s="5"/>
      <c r="N22" s="6">
        <f>(G22/G18)-1</f>
        <v>0.11834829958631432</v>
      </c>
      <c r="O22" s="6">
        <f>SUM(N16:N22)/3</f>
        <v>0.09150228244341789</v>
      </c>
    </row>
    <row r="23" spans="2:13" ht="12.75">
      <c r="B23" s="5"/>
      <c r="E23" s="5"/>
      <c r="F23" s="5"/>
      <c r="G23" s="5"/>
      <c r="H23" s="5"/>
      <c r="I23" s="5"/>
      <c r="J23" s="5"/>
      <c r="K23" s="5"/>
      <c r="L23" s="5"/>
      <c r="M23" s="5"/>
    </row>
    <row r="24" spans="1:15" ht="12.75">
      <c r="A24" s="1">
        <v>2006</v>
      </c>
      <c r="B24" s="5">
        <f>16972710*6</f>
        <v>101836260</v>
      </c>
      <c r="C24" s="4">
        <v>1.75</v>
      </c>
      <c r="D24" s="5">
        <f>B24*C24</f>
        <v>178213455</v>
      </c>
      <c r="E24" s="5">
        <f>D22-B24</f>
        <v>159300809.19999996</v>
      </c>
      <c r="F24" s="5">
        <f>D24-E24</f>
        <v>18912645.80000004</v>
      </c>
      <c r="G24" s="5">
        <f>G22*(1+(O22*0.5))</f>
        <v>804760536.8696629</v>
      </c>
      <c r="H24" s="6">
        <f>F24/G24</f>
        <v>0.023500960762273423</v>
      </c>
      <c r="I24" s="5"/>
      <c r="J24" s="5">
        <f>B24</f>
        <v>101836260</v>
      </c>
      <c r="K24" s="5">
        <f>AVERAGE(K16:K22)</f>
        <v>1595084.05</v>
      </c>
      <c r="L24" s="6">
        <f>K24/J24</f>
        <v>0.015663223001316035</v>
      </c>
      <c r="M24" s="5"/>
      <c r="N24" s="6">
        <f>(G24/G22)-1</f>
        <v>0.04575114122170887</v>
      </c>
      <c r="O24" s="6">
        <f>SUM(N18:N24)/3</f>
        <v>0.07052074464776514</v>
      </c>
    </row>
    <row r="25" spans="2:13" ht="12.75">
      <c r="B25" s="5"/>
      <c r="E25" s="5"/>
      <c r="F25" s="5"/>
      <c r="G25" s="5"/>
      <c r="H25" s="5"/>
      <c r="I25" s="5"/>
      <c r="J25" s="5"/>
      <c r="K25" s="5"/>
      <c r="L25" s="5"/>
      <c r="M25" s="5"/>
    </row>
    <row r="26" spans="1:15" ht="12.75">
      <c r="A26" s="1">
        <v>2007</v>
      </c>
      <c r="B26" s="5">
        <f>AVERAGE(B18:B24)</f>
        <v>139878574.21</v>
      </c>
      <c r="C26" s="4">
        <v>1.75</v>
      </c>
      <c r="D26" s="5">
        <f>B26*C26</f>
        <v>244787504.8675</v>
      </c>
      <c r="E26" s="5">
        <f>D24-B26</f>
        <v>38334880.78999999</v>
      </c>
      <c r="F26" s="5">
        <f>D26-E26</f>
        <v>206452624.07750002</v>
      </c>
      <c r="G26" s="5">
        <f>G24*(1+(O24*0.5))</f>
        <v>833136693.0312548</v>
      </c>
      <c r="H26" s="6">
        <f>F26/G26</f>
        <v>0.24780162223602248</v>
      </c>
      <c r="I26" s="5"/>
      <c r="J26" s="5"/>
      <c r="K26" s="5"/>
      <c r="L26" s="6"/>
      <c r="M26" s="5"/>
      <c r="N26" s="6">
        <f>(G26/G24)-1</f>
        <v>0.03526037232388246</v>
      </c>
      <c r="O26" s="6">
        <f>SUM(N22:N26)/3</f>
        <v>0.06645327104396855</v>
      </c>
    </row>
    <row r="27" spans="2:13" ht="12.75">
      <c r="B27" s="5"/>
      <c r="E27" s="5"/>
      <c r="F27" s="5"/>
      <c r="G27" s="5"/>
      <c r="H27" s="5"/>
      <c r="I27" s="5"/>
      <c r="J27" s="5"/>
      <c r="K27" s="5"/>
      <c r="L27" s="5"/>
      <c r="M27" s="5"/>
    </row>
    <row r="28" spans="2:13" ht="12.75">
      <c r="B28" s="5"/>
      <c r="E28" s="10"/>
      <c r="F28" s="5"/>
      <c r="G28" s="5"/>
      <c r="H28" s="5"/>
      <c r="I28" s="5"/>
      <c r="J28" s="5"/>
      <c r="K28" s="5"/>
      <c r="L28" s="5"/>
      <c r="M28" s="5"/>
    </row>
    <row r="29" ht="12.75">
      <c r="F29" s="5"/>
    </row>
    <row r="30" spans="5:6" ht="12.75">
      <c r="E30" s="9"/>
      <c r="F30" s="5"/>
    </row>
    <row r="31" ht="12.75">
      <c r="F31" s="5"/>
    </row>
    <row r="32" spans="5:6" ht="12.75">
      <c r="E32" s="9"/>
      <c r="F32" s="5"/>
    </row>
    <row r="33" ht="12.75">
      <c r="F33" s="5"/>
    </row>
    <row r="34" ht="12.75">
      <c r="F34" s="5"/>
    </row>
    <row r="35" ht="12.75">
      <c r="F35" s="5"/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</sheetData>
  <printOptions/>
  <pageMargins left="0.25" right="0.25" top="1" bottom="1" header="0.5" footer="0.5"/>
  <pageSetup horizontalDpi="525" verticalDpi="525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PHTS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BTeusink</dc:creator>
  <cp:keywords/>
  <dc:description/>
  <cp:lastModifiedBy>BTeusink</cp:lastModifiedBy>
  <cp:lastPrinted>2006-02-14T15:16:01Z</cp:lastPrinted>
  <dcterms:created xsi:type="dcterms:W3CDTF">2005-08-31T20:09:53Z</dcterms:created>
  <dcterms:modified xsi:type="dcterms:W3CDTF">2006-09-14T20:27:29Z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